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Count of Viewpoint, Drivers, Challenges/"/>
    </mc:Choice>
  </mc:AlternateContent>
  <xr:revisionPtr revIDLastSave="37" documentId="8_{31D5F99B-D9CB-4CC5-A173-3EDEDB2AFBA1}" xr6:coauthVersionLast="47" xr6:coauthVersionMax="47" xr10:uidLastSave="{9B772675-05D9-459E-AC52-904AB052558F}"/>
  <bookViews>
    <workbookView xWindow="-108" yWindow="-108" windowWidth="23256" windowHeight="12576" activeTab="15" xr2:uid="{00000000-000D-0000-FFFF-FFFF00000000}"/>
  </bookViews>
  <sheets>
    <sheet name="Figure9 (MP)-Figure 5.3(Thesis)" sheetId="1" r:id="rId1"/>
    <sheet name="Sheet2" sheetId="2" state="hidden" r:id="rId2"/>
    <sheet name="Viewpointcount" sheetId="16" r:id="rId3"/>
    <sheet name="Sheet3" sheetId="3" state="hidden" r:id="rId4"/>
    <sheet name="Sheet4" sheetId="4" state="hidden" r:id="rId5"/>
    <sheet name="Viewp MP-Table7 Thesis Table5.2" sheetId="5" r:id="rId6"/>
    <sheet name="Viewpoints (2)" sheetId="15" state="hidden" r:id="rId7"/>
    <sheet name="CountofQuantification" sheetId="6" r:id="rId8"/>
    <sheet name="CountofHeterogeneity" sheetId="7" r:id="rId9"/>
    <sheet name="CountofUncertainty" sheetId="8" r:id="rId10"/>
    <sheet name="CountofDynamics" sheetId="9" r:id="rId11"/>
    <sheet name="CountofLimitations" sheetId="10" r:id="rId12"/>
    <sheet name="By Keydriver" sheetId="11" state="hidden" r:id="rId13"/>
    <sheet name="DriView(MP Fig10a ThesFig 5.4a)" sheetId="14" r:id="rId14"/>
    <sheet name="DriAtt(MP Fig10b ThesFig 5.4b)" sheetId="12" r:id="rId15"/>
    <sheet name="Chall (MP Tab8 ThesisTab5.3)" sheetId="13" r:id="rId16"/>
  </sheets>
  <definedNames>
    <definedName name="_xlnm._FilterDatabase" localSheetId="3" hidden="1">Sheet3!$A$1:$N$147</definedName>
    <definedName name="_xlnm._FilterDatabase" localSheetId="2" hidden="1">Viewpointcount!$A$1:$M$136</definedName>
    <definedName name="Offset" localSheetId="1">Sheet2!$C$12</definedName>
    <definedName name="Offset">'Figure9 (MP)-Figure 5.3(Thesis)'!$C$12</definedName>
    <definedName name="PointTmp" localSheetId="2">Viewpointcount!$A$1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6" i="5" l="1"/>
  <c r="L16" i="5"/>
  <c r="J16" i="5"/>
  <c r="O17" i="5" l="1"/>
  <c r="M17" i="5"/>
  <c r="K17" i="5"/>
  <c r="I17" i="5"/>
  <c r="G17" i="5"/>
  <c r="E17" i="5"/>
  <c r="F16" i="5"/>
  <c r="G16" i="5"/>
  <c r="H16" i="5"/>
  <c r="I16" i="5"/>
  <c r="K16" i="5"/>
  <c r="M16" i="5"/>
  <c r="O16" i="5"/>
  <c r="E16" i="5"/>
  <c r="E18" i="5" s="1"/>
  <c r="G18" i="5" l="1"/>
  <c r="K18" i="5"/>
  <c r="M18" i="5"/>
  <c r="O18" i="5"/>
  <c r="I18" i="5"/>
  <c r="D12" i="10"/>
  <c r="D11" i="10"/>
  <c r="D10" i="10"/>
  <c r="D9" i="10"/>
  <c r="D8" i="10"/>
  <c r="D149" i="3" l="1"/>
  <c r="E149" i="3"/>
  <c r="F149" i="3"/>
  <c r="G149" i="3"/>
  <c r="H149" i="3"/>
  <c r="I149" i="3"/>
  <c r="J149" i="3"/>
  <c r="K149" i="3"/>
  <c r="L149" i="3"/>
  <c r="M149" i="3"/>
  <c r="N149" i="3"/>
  <c r="C149" i="3"/>
  <c r="AP19" i="2"/>
  <c r="AP20" i="2" s="1"/>
  <c r="AO19" i="2"/>
  <c r="AO20" i="2" s="1"/>
  <c r="AN19" i="2"/>
  <c r="AN20" i="2" s="1"/>
  <c r="AM19" i="2"/>
  <c r="AM20" i="2" s="1"/>
  <c r="AL19" i="2"/>
  <c r="AL20" i="2" s="1"/>
  <c r="AK19" i="2"/>
  <c r="AK20" i="2" s="1"/>
  <c r="AJ19" i="2"/>
  <c r="AJ20" i="2" s="1"/>
  <c r="AI19" i="2"/>
  <c r="AI20" i="2" s="1"/>
  <c r="AH19" i="2"/>
  <c r="AH20" i="2" s="1"/>
  <c r="AG19" i="2"/>
  <c r="AG20" i="2" s="1"/>
  <c r="AF19" i="2"/>
  <c r="AF20" i="2" s="1"/>
  <c r="AE19" i="2"/>
  <c r="AE20" i="2" s="1"/>
  <c r="AD19" i="2"/>
  <c r="AD20" i="2" s="1"/>
  <c r="AC19" i="2"/>
  <c r="AC20" i="2" s="1"/>
  <c r="AB19" i="2"/>
  <c r="AB20" i="2" s="1"/>
  <c r="AA19" i="2"/>
  <c r="AA20" i="2" s="1"/>
  <c r="Z19" i="2"/>
  <c r="Z20" i="2" s="1"/>
  <c r="Y19" i="2"/>
  <c r="Y20" i="2" s="1"/>
  <c r="X19" i="2"/>
  <c r="X20" i="2" s="1"/>
  <c r="W19" i="2"/>
  <c r="W20" i="2" s="1"/>
  <c r="V19" i="2"/>
  <c r="V20" i="2" s="1"/>
  <c r="U19" i="2"/>
  <c r="U20" i="2" s="1"/>
  <c r="T19" i="2"/>
  <c r="T20" i="2" s="1"/>
  <c r="S19" i="2"/>
  <c r="S20" i="2" s="1"/>
  <c r="R19" i="2"/>
  <c r="R20" i="2" s="1"/>
  <c r="Q19" i="2"/>
  <c r="Q20" i="2" s="1"/>
  <c r="P19" i="2"/>
  <c r="P20" i="2" s="1"/>
  <c r="O19" i="2"/>
  <c r="O20" i="2" s="1"/>
  <c r="N19" i="2"/>
  <c r="N20" i="2" s="1"/>
  <c r="M19" i="2"/>
  <c r="M20" i="2" s="1"/>
  <c r="L19" i="2"/>
  <c r="L20" i="2" s="1"/>
  <c r="K19" i="2"/>
  <c r="K20" i="2" s="1"/>
  <c r="I19" i="2"/>
  <c r="I20" i="2" s="1"/>
  <c r="H19" i="2"/>
  <c r="H20" i="2" s="1"/>
  <c r="G19" i="2"/>
  <c r="G20" i="2" s="1"/>
  <c r="F19" i="2"/>
  <c r="F20" i="2" s="1"/>
  <c r="E19" i="2"/>
  <c r="E20" i="2" s="1"/>
  <c r="D19" i="2"/>
  <c r="D20" i="2" s="1"/>
  <c r="C19" i="2"/>
  <c r="C20" i="2" s="1"/>
  <c r="B19" i="2"/>
  <c r="B20" i="2" s="1"/>
  <c r="AI18" i="2"/>
  <c r="AP18" i="2" s="1"/>
  <c r="AA18" i="2"/>
  <c r="AH18" i="2" s="1"/>
  <c r="S18" i="2"/>
  <c r="Z18" i="2" s="1"/>
  <c r="K18" i="2"/>
  <c r="R18" i="2" s="1"/>
  <c r="I18" i="2"/>
  <c r="H18" i="2"/>
  <c r="G18" i="2"/>
  <c r="F18" i="2"/>
  <c r="E18" i="2"/>
  <c r="D18" i="2"/>
  <c r="C18" i="2"/>
  <c r="B18" i="2"/>
  <c r="AP17" i="2"/>
  <c r="AO17" i="2"/>
  <c r="AN17" i="2"/>
  <c r="AM17" i="2"/>
  <c r="AL17" i="2"/>
  <c r="AK17" i="2"/>
  <c r="AJ17" i="2"/>
  <c r="AI17" i="2"/>
  <c r="AH17" i="2"/>
  <c r="AG17" i="2"/>
  <c r="AF17" i="2"/>
  <c r="AE17" i="2"/>
  <c r="AD17" i="2"/>
  <c r="AC17" i="2"/>
  <c r="AB17" i="2"/>
  <c r="AA17" i="2"/>
  <c r="Z17" i="2"/>
  <c r="Y17" i="2"/>
  <c r="X17" i="2"/>
  <c r="W17" i="2"/>
  <c r="V17" i="2"/>
  <c r="U17" i="2"/>
  <c r="T17" i="2"/>
  <c r="S17" i="2"/>
  <c r="R17" i="2"/>
  <c r="Q17" i="2"/>
  <c r="P17" i="2"/>
  <c r="O17" i="2"/>
  <c r="N17" i="2"/>
  <c r="M17" i="2"/>
  <c r="L17" i="2"/>
  <c r="K17" i="2"/>
  <c r="I17" i="2"/>
  <c r="H17" i="2"/>
  <c r="G17" i="2"/>
  <c r="F17" i="2"/>
  <c r="E17" i="2"/>
  <c r="D17" i="2"/>
  <c r="C17" i="2"/>
  <c r="B17" i="2"/>
  <c r="L18" i="2" l="1"/>
  <c r="T18" i="2"/>
  <c r="AB18" i="2"/>
  <c r="AJ18" i="2"/>
  <c r="U18" i="2"/>
  <c r="AK18" i="2"/>
  <c r="N18" i="2"/>
  <c r="V18" i="2"/>
  <c r="AD18" i="2"/>
  <c r="AL18" i="2"/>
  <c r="O18" i="2"/>
  <c r="W18" i="2"/>
  <c r="AE18" i="2"/>
  <c r="AM18" i="2"/>
  <c r="P18" i="2"/>
  <c r="X18" i="2"/>
  <c r="AF18" i="2"/>
  <c r="AN18" i="2"/>
  <c r="Q18" i="2"/>
  <c r="Y18" i="2"/>
  <c r="AG18" i="2"/>
  <c r="AO18" i="2"/>
  <c r="M18" i="2"/>
  <c r="AC18" i="2"/>
  <c r="AG20" i="1"/>
  <c r="AO17" i="1"/>
  <c r="AN17" i="1"/>
  <c r="AM17" i="1"/>
  <c r="AL17" i="1"/>
  <c r="AK17" i="1"/>
  <c r="AJ17" i="1"/>
  <c r="AI17" i="1"/>
  <c r="AA17" i="1"/>
  <c r="AG17" i="1"/>
  <c r="AF17" i="1"/>
  <c r="AE17" i="1"/>
  <c r="AD17" i="1"/>
  <c r="AC17" i="1"/>
  <c r="AB17" i="1"/>
  <c r="Y17" i="1"/>
  <c r="X17" i="1"/>
  <c r="W17" i="1"/>
  <c r="V17" i="1"/>
  <c r="U17" i="1"/>
  <c r="T17" i="1"/>
  <c r="Q17" i="1"/>
  <c r="P17" i="1"/>
  <c r="O17" i="1"/>
  <c r="N17" i="1"/>
  <c r="M17" i="1"/>
  <c r="L17" i="1"/>
  <c r="K17" i="1"/>
  <c r="D17" i="1"/>
  <c r="S17" i="1"/>
  <c r="J17" i="1"/>
  <c r="E17" i="1"/>
  <c r="G17" i="1"/>
  <c r="H17" i="1"/>
  <c r="I17" i="1"/>
  <c r="AH18" i="1"/>
  <c r="AK18" i="1" s="1"/>
  <c r="Z18" i="1"/>
  <c r="AD18" i="1" s="1"/>
  <c r="R18" i="1"/>
  <c r="Y18" i="1" s="1"/>
  <c r="J18" i="1"/>
  <c r="L18" i="1" s="1"/>
  <c r="D18" i="1"/>
  <c r="E18" i="1"/>
  <c r="F18" i="1"/>
  <c r="G18" i="1"/>
  <c r="H18" i="1"/>
  <c r="I18" i="1"/>
  <c r="C17" i="1"/>
  <c r="R17" i="1"/>
  <c r="Z17" i="1"/>
  <c r="AH17" i="1"/>
  <c r="B17" i="1"/>
  <c r="AO19" i="1"/>
  <c r="AO20" i="1" s="1"/>
  <c r="AN19" i="1"/>
  <c r="AN20" i="1" s="1"/>
  <c r="AM19" i="1"/>
  <c r="AM20" i="1" s="1"/>
  <c r="AL19" i="1"/>
  <c r="AL20" i="1" s="1"/>
  <c r="AK19" i="1"/>
  <c r="AK20" i="1" s="1"/>
  <c r="AJ19" i="1"/>
  <c r="AJ20" i="1" s="1"/>
  <c r="AI19" i="1"/>
  <c r="AI20" i="1" s="1"/>
  <c r="AH19" i="1"/>
  <c r="AH20" i="1" s="1"/>
  <c r="AG19" i="1"/>
  <c r="AF19" i="1"/>
  <c r="AF20" i="1" s="1"/>
  <c r="AE19" i="1"/>
  <c r="AE20" i="1" s="1"/>
  <c r="AD19" i="1"/>
  <c r="AD20" i="1" s="1"/>
  <c r="AC19" i="1"/>
  <c r="AC20" i="1" s="1"/>
  <c r="AB19" i="1"/>
  <c r="AB20" i="1" s="1"/>
  <c r="AA19" i="1"/>
  <c r="AA20" i="1" s="1"/>
  <c r="Z19" i="1"/>
  <c r="Z20" i="1" s="1"/>
  <c r="Y19" i="1"/>
  <c r="Y20" i="1" s="1"/>
  <c r="X19" i="1"/>
  <c r="X20" i="1" s="1"/>
  <c r="W19" i="1"/>
  <c r="W20" i="1" s="1"/>
  <c r="V19" i="1"/>
  <c r="V20" i="1" s="1"/>
  <c r="U19" i="1"/>
  <c r="U20" i="1" s="1"/>
  <c r="T19" i="1"/>
  <c r="T20" i="1" s="1"/>
  <c r="S19" i="1"/>
  <c r="S20" i="1" s="1"/>
  <c r="R19" i="1"/>
  <c r="R20" i="1" s="1"/>
  <c r="Q19" i="1"/>
  <c r="Q20" i="1" s="1"/>
  <c r="P19" i="1"/>
  <c r="P20" i="1" s="1"/>
  <c r="O19" i="1"/>
  <c r="O20" i="1" s="1"/>
  <c r="N19" i="1"/>
  <c r="N20" i="1" s="1"/>
  <c r="M19" i="1"/>
  <c r="M20" i="1" s="1"/>
  <c r="L19" i="1"/>
  <c r="L20" i="1" s="1"/>
  <c r="K19" i="1"/>
  <c r="K20" i="1" s="1"/>
  <c r="J19" i="1"/>
  <c r="J20" i="1" s="1"/>
  <c r="I19" i="1"/>
  <c r="I20" i="1" s="1"/>
  <c r="H19" i="1"/>
  <c r="H20" i="1" s="1"/>
  <c r="G19" i="1"/>
  <c r="G20" i="1" s="1"/>
  <c r="F19" i="1"/>
  <c r="F20" i="1" s="1"/>
  <c r="E19" i="1"/>
  <c r="E20" i="1" s="1"/>
  <c r="D19" i="1"/>
  <c r="D20" i="1" s="1"/>
  <c r="C19" i="1"/>
  <c r="C20" i="1" s="1"/>
  <c r="B19" i="1"/>
  <c r="B20" i="1" s="1"/>
  <c r="K18" i="1" l="1"/>
  <c r="P18" i="1"/>
  <c r="N18" i="1"/>
  <c r="O18" i="1"/>
  <c r="M18" i="1"/>
  <c r="X18" i="1"/>
  <c r="V18" i="1"/>
  <c r="U18" i="1"/>
  <c r="Q18" i="1"/>
  <c r="AN18" i="1"/>
  <c r="AJ18" i="1"/>
  <c r="AM18" i="1"/>
  <c r="AI18" i="1"/>
  <c r="AL18" i="1"/>
  <c r="AO18" i="1"/>
  <c r="AA18" i="1"/>
  <c r="AG18" i="1"/>
  <c r="AC18" i="1"/>
  <c r="AF18" i="1"/>
  <c r="AB18" i="1"/>
  <c r="AE18" i="1"/>
  <c r="T18" i="1"/>
  <c r="W18" i="1"/>
  <c r="S18" i="1"/>
</calcChain>
</file>

<file path=xl/sharedStrings.xml><?xml version="1.0" encoding="utf-8"?>
<sst xmlns="http://schemas.openxmlformats.org/spreadsheetml/2006/main" count="1447" uniqueCount="792">
  <si>
    <t>Quantification</t>
  </si>
  <si>
    <t>Heterogeneity</t>
  </si>
  <si>
    <t>Uncertainty</t>
  </si>
  <si>
    <t>Dynamics</t>
  </si>
  <si>
    <t>Other Limitations</t>
  </si>
  <si>
    <t>Social</t>
  </si>
  <si>
    <t>Organization</t>
  </si>
  <si>
    <t>Designer</t>
  </si>
  <si>
    <t>Process</t>
  </si>
  <si>
    <t>Project</t>
  </si>
  <si>
    <t>System</t>
  </si>
  <si>
    <t>Discipline</t>
  </si>
  <si>
    <t>Information</t>
  </si>
  <si>
    <t>Tools</t>
  </si>
  <si>
    <t>Tools and DBs</t>
  </si>
  <si>
    <t>X values</t>
  </si>
  <si>
    <t>Y values</t>
  </si>
  <si>
    <t>Bubble values</t>
  </si>
  <si>
    <t>Radius</t>
  </si>
  <si>
    <t>Row</t>
  </si>
  <si>
    <t>Column Nr.</t>
  </si>
  <si>
    <t>Row Nr.</t>
  </si>
  <si>
    <t>Offset</t>
  </si>
  <si>
    <t>Bubble values x 2</t>
  </si>
  <si>
    <t>Activities</t>
  </si>
  <si>
    <t>Product</t>
  </si>
  <si>
    <t>Knowledge</t>
  </si>
  <si>
    <t>DBs</t>
  </si>
  <si>
    <t>Origin</t>
  </si>
  <si>
    <t>Organization (incl. strategies and culture)</t>
  </si>
  <si>
    <t>Designers / Human developers</t>
  </si>
  <si>
    <t>Process / Method</t>
  </si>
  <si>
    <t>Activity/ Task</t>
  </si>
  <si>
    <t>Domain / Discipline</t>
  </si>
  <si>
    <t>Design Knowledge</t>
  </si>
  <si>
    <t>Design Information / Data</t>
  </si>
  <si>
    <t>Tools/ IT system / Software application</t>
  </si>
  <si>
    <t>Database / repository</t>
  </si>
  <si>
    <t>DSM</t>
  </si>
  <si>
    <t xml:space="preserve">[53] </t>
  </si>
  <si>
    <t>[65]</t>
  </si>
  <si>
    <t>[66]</t>
  </si>
  <si>
    <t>[67]</t>
  </si>
  <si>
    <t>[68]</t>
  </si>
  <si>
    <t>[69]</t>
  </si>
  <si>
    <t>[70]</t>
  </si>
  <si>
    <t xml:space="preserve">[71] </t>
  </si>
  <si>
    <t>[72]</t>
  </si>
  <si>
    <t>[73]</t>
  </si>
  <si>
    <t>[74]</t>
  </si>
  <si>
    <t>[75]</t>
  </si>
  <si>
    <t>[76]</t>
  </si>
  <si>
    <t xml:space="preserve">Knowledge </t>
  </si>
  <si>
    <t>[77]</t>
  </si>
  <si>
    <t>[78]</t>
  </si>
  <si>
    <t>[79]</t>
  </si>
  <si>
    <t>[80]</t>
  </si>
  <si>
    <t xml:space="preserve">[81] </t>
  </si>
  <si>
    <t>[82]</t>
  </si>
  <si>
    <t>[83]</t>
  </si>
  <si>
    <t>[84]</t>
  </si>
  <si>
    <t>[85]</t>
  </si>
  <si>
    <t>[86]</t>
  </si>
  <si>
    <t>[87]</t>
  </si>
  <si>
    <t>[88]</t>
  </si>
  <si>
    <t>[89]</t>
  </si>
  <si>
    <t>[90]</t>
  </si>
  <si>
    <t>[91]</t>
  </si>
  <si>
    <t>[61]</t>
  </si>
  <si>
    <t>[92]</t>
  </si>
  <si>
    <t>[93]</t>
  </si>
  <si>
    <t>[94]</t>
  </si>
  <si>
    <t>[95]</t>
  </si>
  <si>
    <t>[96]</t>
  </si>
  <si>
    <t>[97]</t>
  </si>
  <si>
    <t>[98]</t>
  </si>
  <si>
    <t>[99]</t>
  </si>
  <si>
    <t xml:space="preserve">[100] </t>
  </si>
  <si>
    <t>[21]</t>
  </si>
  <si>
    <t>[101]</t>
  </si>
  <si>
    <t>[102]</t>
  </si>
  <si>
    <t>Model</t>
  </si>
  <si>
    <t>[103]</t>
  </si>
  <si>
    <t>[104]</t>
  </si>
  <si>
    <t>[105]</t>
  </si>
  <si>
    <t>[106]</t>
  </si>
  <si>
    <t>[107]</t>
  </si>
  <si>
    <t>[108]</t>
  </si>
  <si>
    <t>[109]</t>
  </si>
  <si>
    <t>[110]</t>
  </si>
  <si>
    <t>[111]</t>
  </si>
  <si>
    <t>[112]</t>
  </si>
  <si>
    <t>[113]</t>
  </si>
  <si>
    <t>[114]</t>
  </si>
  <si>
    <t>[115]</t>
  </si>
  <si>
    <t>[116]</t>
  </si>
  <si>
    <t>[117]</t>
  </si>
  <si>
    <t>[118]</t>
  </si>
  <si>
    <t>[119]</t>
  </si>
  <si>
    <t>[120]</t>
  </si>
  <si>
    <t>[121]</t>
  </si>
  <si>
    <t>[122]</t>
  </si>
  <si>
    <t>[123]</t>
  </si>
  <si>
    <t>Model (Dup Know)</t>
  </si>
  <si>
    <t>[48]</t>
  </si>
  <si>
    <t>[124]</t>
  </si>
  <si>
    <t>[125]</t>
  </si>
  <si>
    <t>[126]</t>
  </si>
  <si>
    <t>[127]</t>
  </si>
  <si>
    <t>[128]</t>
  </si>
  <si>
    <t>[129]</t>
  </si>
  <si>
    <t>[130]</t>
  </si>
  <si>
    <t>[131]</t>
  </si>
  <si>
    <t>Process (Dup Mod)</t>
  </si>
  <si>
    <t>[104] Eigner** check the reference well with other doc.</t>
  </si>
  <si>
    <t>[132]</t>
  </si>
  <si>
    <t>[133]</t>
  </si>
  <si>
    <t>[134]</t>
  </si>
  <si>
    <t>[135]</t>
  </si>
  <si>
    <t>[12]</t>
  </si>
  <si>
    <t>[136]</t>
  </si>
  <si>
    <t>[137]</t>
  </si>
  <si>
    <t>[28]** pend</t>
  </si>
  <si>
    <t>[138]</t>
  </si>
  <si>
    <t>[4]</t>
  </si>
  <si>
    <t>[3]</t>
  </si>
  <si>
    <t>[139]</t>
  </si>
  <si>
    <t>[2]</t>
  </si>
  <si>
    <t>[140]</t>
  </si>
  <si>
    <t>[141]</t>
  </si>
  <si>
    <t>[59]</t>
  </si>
  <si>
    <t>[142]</t>
  </si>
  <si>
    <t>[17]</t>
  </si>
  <si>
    <t>[143]</t>
  </si>
  <si>
    <t>[144]</t>
  </si>
  <si>
    <t>[145]</t>
  </si>
  <si>
    <t>[146]</t>
  </si>
  <si>
    <t>[147]</t>
  </si>
  <si>
    <t>[32]</t>
  </si>
  <si>
    <t>[148]</t>
  </si>
  <si>
    <t>[55]</t>
  </si>
  <si>
    <t>[149]</t>
  </si>
  <si>
    <t>[150]</t>
  </si>
  <si>
    <t>[151]</t>
  </si>
  <si>
    <t>[152]</t>
  </si>
  <si>
    <t>[153]</t>
  </si>
  <si>
    <t>[154]</t>
  </si>
  <si>
    <t>[64]</t>
  </si>
  <si>
    <t>Product (Dup Proc)</t>
  </si>
  <si>
    <t>Product (Dup Proc Model)</t>
  </si>
  <si>
    <t>[57]</t>
  </si>
  <si>
    <t>Product (Dup Model)</t>
  </si>
  <si>
    <t>[155]</t>
  </si>
  <si>
    <t>Mono</t>
  </si>
  <si>
    <t>Product (Dup Know)</t>
  </si>
  <si>
    <t xml:space="preserve">Product </t>
  </si>
  <si>
    <t>[13]</t>
  </si>
  <si>
    <t>[156]</t>
  </si>
  <si>
    <t>[157]</t>
  </si>
  <si>
    <t>Product (Dup proc)</t>
  </si>
  <si>
    <t>[158]</t>
  </si>
  <si>
    <t>[159]</t>
  </si>
  <si>
    <t>[160]</t>
  </si>
  <si>
    <t>[161]</t>
  </si>
  <si>
    <t>[20]</t>
  </si>
  <si>
    <t>[162]</t>
  </si>
  <si>
    <t>[163]</t>
  </si>
  <si>
    <t>[164]</t>
  </si>
  <si>
    <t>[165]</t>
  </si>
  <si>
    <t>[166]</t>
  </si>
  <si>
    <t>[167]</t>
  </si>
  <si>
    <t>[168]</t>
  </si>
  <si>
    <t>Product (Dup Knowledge)</t>
  </si>
  <si>
    <t>Tool</t>
  </si>
  <si>
    <t>[169]</t>
  </si>
  <si>
    <t>[170]</t>
  </si>
  <si>
    <t>[171]</t>
  </si>
  <si>
    <t>[172]</t>
  </si>
  <si>
    <t>[173]</t>
  </si>
  <si>
    <t>[174]</t>
  </si>
  <si>
    <t>[175]</t>
  </si>
  <si>
    <t>[176]</t>
  </si>
  <si>
    <t>[177]</t>
  </si>
  <si>
    <t>[178]</t>
  </si>
  <si>
    <t>[179]</t>
  </si>
  <si>
    <t>Dup</t>
  </si>
  <si>
    <t>[180]</t>
  </si>
  <si>
    <t>[181]</t>
  </si>
  <si>
    <t>[182]</t>
  </si>
  <si>
    <t>Reference</t>
  </si>
  <si>
    <t>1 </t>
  </si>
  <si>
    <t>Total</t>
  </si>
  <si>
    <t>Organization / Company / Enterprise</t>
  </si>
  <si>
    <t>Viewpoint</t>
  </si>
  <si>
    <t>DSM (n=11)</t>
  </si>
  <si>
    <t>Knowledge (n=30)</t>
  </si>
  <si>
    <t>Model (n=30)</t>
  </si>
  <si>
    <t>Process(n=30)</t>
  </si>
  <si>
    <t>Product (n=30)</t>
  </si>
  <si>
    <t>Tool (n=15)</t>
  </si>
  <si>
    <t>Tooling</t>
  </si>
  <si>
    <t>Keywords for Interacting objects</t>
  </si>
  <si>
    <t>Complexity viewpoint</t>
  </si>
  <si>
    <t>Process / Activities / Methods</t>
  </si>
  <si>
    <t>Product/ System under development</t>
  </si>
  <si>
    <t>Design &amp; analysis knowledge, information and data</t>
  </si>
  <si>
    <t>Tools / IT systems / Databases</t>
  </si>
  <si>
    <t>Ref count</t>
  </si>
  <si>
    <t xml:space="preserve">                       Relevant keyword             
                           within viewpoint
Common denominator                                                               </t>
  </si>
  <si>
    <t>Involved organizations</t>
  </si>
  <si>
    <t>Involved departments/ teams/ functional units / programs</t>
  </si>
  <si>
    <t xml:space="preserve">Dependencies, interfaces, interactions among organizational units / departments /teams or with other organizations </t>
  </si>
  <si>
    <t>Dependencies, interfaces, interactions among organizational skill sets</t>
  </si>
  <si>
    <t>External relationships and dependencies with suppliers and customers, tool vendors</t>
  </si>
  <si>
    <t xml:space="preserve">Size of portafolio of products </t>
  </si>
  <si>
    <t>Designers (and other stakeholders)</t>
  </si>
  <si>
    <t>Dependencies, interfaces, interactions and exchanges among designers / information flows (and other stakeholders)</t>
  </si>
  <si>
    <t xml:space="preserve">Work per person (work distribution) </t>
  </si>
  <si>
    <t xml:space="preserve">Flexibility of human resources (which resource is capable to work on what task) </t>
  </si>
  <si>
    <t xml:space="preserve">Process models </t>
  </si>
  <si>
    <t xml:space="preserve">Processes’ concurrency/ parallelism </t>
  </si>
  <si>
    <t xml:space="preserve">Processes’ iterations and process duration / temporal extent  </t>
  </si>
  <si>
    <t>Process phases or stages</t>
  </si>
  <si>
    <t xml:space="preserve">Process loops/ jumps </t>
  </si>
  <si>
    <t>Feedback processes / delays</t>
  </si>
  <si>
    <t>Process directions / alternatives</t>
  </si>
  <si>
    <t>Process approval/ release management/ archiving / bureaucracy</t>
  </si>
  <si>
    <t xml:space="preserve">Process standards </t>
  </si>
  <si>
    <t>[Number / Scale] (Sub-)Processes, methods, ways of working / activities/ tasks / Steps</t>
  </si>
  <si>
    <t>Dependencies, interfaces, interactions / connections / information flows / exchanges / inputs &amp; outputs</t>
  </si>
  <si>
    <t>Degree of formalization of the process</t>
  </si>
  <si>
    <t>Sub-projects</t>
  </si>
  <si>
    <t>Project phases</t>
  </si>
  <si>
    <t>Work and how it is distributed</t>
  </si>
  <si>
    <t>Project needs</t>
  </si>
  <si>
    <t>Projects [number / size]</t>
  </si>
  <si>
    <t xml:space="preserve">(Sub-) Disciplines involved </t>
  </si>
  <si>
    <t>Technologies</t>
  </si>
  <si>
    <t>Interactions among disciplines</t>
  </si>
  <si>
    <t>Components</t>
  </si>
  <si>
    <t>Physical phenomena involved</t>
  </si>
  <si>
    <t>Functions and their interactions and constraints</t>
  </si>
  <si>
    <t>System Variants / Product Families / Product lines</t>
  </si>
  <si>
    <t xml:space="preserve">Parameters, variables </t>
  </si>
  <si>
    <t xml:space="preserve">Areas / Environment  of application  </t>
  </si>
  <si>
    <t xml:space="preserve">Software code lines / Software intensity (computational resources)  </t>
  </si>
  <si>
    <t xml:space="preserve">Serialization (production in mass or custom) / Production concepts (MTS, ATO, MTO, ETO) </t>
  </si>
  <si>
    <t>Requierements and capabilities</t>
  </si>
  <si>
    <t>Amount of data system has to process</t>
  </si>
  <si>
    <t>Expected lifetime/ lifespan / lifecycle of the system</t>
  </si>
  <si>
    <t>System size / scale</t>
  </si>
  <si>
    <t>Materials used</t>
  </si>
  <si>
    <t>Degree of symmetry</t>
  </si>
  <si>
    <t>Depth of the product (number of levels in the hierarchy)</t>
  </si>
  <si>
    <t>Type of system</t>
  </si>
  <si>
    <t>Features and States</t>
  </si>
  <si>
    <t>Dependencies, interfaces, interactions, connections (both direct and indirect), relationships, i.e. density/strength thereof  (incl. interactions with environment)</t>
  </si>
  <si>
    <t>Subsystems</t>
  </si>
  <si>
    <t>Systems (e.g., SoS)</t>
  </si>
  <si>
    <t xml:space="preserve">Number, size of Design information, knowledge and data resources / engineering artifacts (models, drawings, diagrams, documents, collections of information (i.e. building blocks), and other sources of data (like big data)  etc.) </t>
  </si>
  <si>
    <t xml:space="preserve">Data/ Information (product) models and structures </t>
  </si>
  <si>
    <t xml:space="preserve">(Entity) Relationships in the data models and/or the resources (between systems, functions, requirements, analysis, risk, costs, schedule, and discipline-specific etc.) </t>
  </si>
  <si>
    <t xml:space="preserve">Data standards / formats / types </t>
  </si>
  <si>
    <t xml:space="preserve">Modelling languages (CAD, simulink) / approaches </t>
  </si>
  <si>
    <t xml:space="preserve">Data and information concurrency </t>
  </si>
  <si>
    <t xml:space="preserve">Number of views / Model size  </t>
  </si>
  <si>
    <t xml:space="preserve">Speed of incoming information </t>
  </si>
  <si>
    <t xml:space="preserve">Degree of conflict due to contradictory information </t>
  </si>
  <si>
    <t xml:space="preserve">Tools, databases, servers, infrastructure, services (i.e. data sources) </t>
  </si>
  <si>
    <t xml:space="preserve">Interactions of tools, databases, servers, infrastructure and services  </t>
  </si>
  <si>
    <t xml:space="preserve">Data / Information (exchange) standards formats </t>
  </si>
  <si>
    <t xml:space="preserve">Needs the tool needs to cover </t>
  </si>
  <si>
    <t>Size of the files/order of system models the tools/solvers have to manage (may be hard to process)</t>
  </si>
  <si>
    <t xml:space="preserve">Of Organizational structure / Structure of workforce </t>
  </si>
  <si>
    <t xml:space="preserve">Diversity, in case of companies collaborating or a set of companies as part of a group/consortium </t>
  </si>
  <si>
    <t>Of cultures</t>
  </si>
  <si>
    <t>Strategical (in management, vision, training, etc.)</t>
  </si>
  <si>
    <t>Geographical</t>
  </si>
  <si>
    <t xml:space="preserve">Variety of customer needs / type of industry (large series, small series, one-of-a-kind)  </t>
  </si>
  <si>
    <t xml:space="preserve">Of spoken Languages </t>
  </si>
  <si>
    <t>Differences between management and practicioners (designers, engineers, architects)</t>
  </si>
  <si>
    <t xml:space="preserve">Tension with individual processes for process standardization </t>
  </si>
  <si>
    <t xml:space="preserve">Different language, models, techniques and tools from business, information application and technologies </t>
  </si>
  <si>
    <t>In relationships to the government (aerospace vs construction)</t>
  </si>
  <si>
    <t>In competition type (aerospace is expertise, construction is costs)</t>
  </si>
  <si>
    <t xml:space="preserve">Type of customer base (narrow or highly diversified) </t>
  </si>
  <si>
    <t>Contractual relationships / responsibilities and roles (including at different levels system vs SoS)</t>
  </si>
  <si>
    <t xml:space="preserve">Personality / Mentality  / Proactiveness / Perspective / Motivation (incl. personal biases) </t>
  </si>
  <si>
    <t xml:space="preserve">Attitudes people have and convey to others </t>
  </si>
  <si>
    <t>Workforce age</t>
  </si>
  <si>
    <t xml:space="preserve">Educational backgrounds and semantic gaps </t>
  </si>
  <si>
    <t>Personal values, motivations, preferences</t>
  </si>
  <si>
    <t xml:space="preserve">Jargon / Vocabulary / Terminology (impreciseness of language) </t>
  </si>
  <si>
    <t xml:space="preserve">Knowledge level and skills / expertise </t>
  </si>
  <si>
    <t xml:space="preserve">Experience level </t>
  </si>
  <si>
    <t>Temporal</t>
  </si>
  <si>
    <t xml:space="preserve">In other general skills </t>
  </si>
  <si>
    <t xml:space="preserve">Overlapping of duties </t>
  </si>
  <si>
    <t>Priorities and perspectives (managers and designers)</t>
  </si>
  <si>
    <t xml:space="preserve">Time horizons (managers and designers or their tools) </t>
  </si>
  <si>
    <t xml:space="preserve">Organization culture and habits which inclufence collaboration behaviour of individual persons </t>
  </si>
  <si>
    <t xml:space="preserve">In process, methods, way of working (per person, team, department, per discipline, and in research) </t>
  </si>
  <si>
    <t xml:space="preserve">In process models ( a plethora of different and often overlapping models used in the same process) </t>
  </si>
  <si>
    <t xml:space="preserve">In activity-related information / aspects (information related to one activity expressed in different ways in multiple models) </t>
  </si>
  <si>
    <t>In product lines</t>
  </si>
  <si>
    <t xml:space="preserve">In process model types (procedural, analytical, abstract, management science/ operations research) </t>
  </si>
  <si>
    <t xml:space="preserve">Processes distribution </t>
  </si>
  <si>
    <t xml:space="preserve">In Hardware and software lifecycle business processes and how to manage them </t>
  </si>
  <si>
    <t xml:space="preserve">Distribution of Information exchanges of activities, tasks (if activities are dependent or independent) </t>
  </si>
  <si>
    <t xml:space="preserve">Purpose of the process (model) / Task the model is used for [visualization, planning, execution and control, development] </t>
  </si>
  <si>
    <t>What the users see the process model as being (they mean different things to different people in different situations) and what roles they think the models play in determining the design process itself</t>
  </si>
  <si>
    <t xml:space="preserve">In type of business model addressed by the process (solution providers, component providers, product developers) </t>
  </si>
  <si>
    <t xml:space="preserve">In Industrial domain addressed by the process </t>
  </si>
  <si>
    <t xml:space="preserve">With respect to the dealing with the complete lifecycle </t>
  </si>
  <si>
    <t xml:space="preserve">With respect to the involved engineering disciplines and stakeholders </t>
  </si>
  <si>
    <t xml:space="preserve">Abstraction level of processs (micro-level, meso-level, and macro-level) / point of view </t>
  </si>
  <si>
    <t>Iteration perspectives / roles (i.e. iteration to progress the design; iteration to  correct problems or implement changes; and iteration to  enable coordination within a process, or between a process  and its context)</t>
  </si>
  <si>
    <t xml:space="preserve">Process models’ syntax and context </t>
  </si>
  <si>
    <t>Varying process standards (incl. diff. in coverage, scope and precision)</t>
  </si>
  <si>
    <t xml:space="preserve">Heterogeneity of the results of the process (“processes are characterized by a certain uniqueness”, it is not about fiding an equal result but a customized solution) </t>
  </si>
  <si>
    <t xml:space="preserve">Tension with organization for process standardization </t>
  </si>
  <si>
    <t xml:space="preserve">Heterogeneity of the phases of the development cycles </t>
  </si>
  <si>
    <t xml:space="preserve">In project management styles / approaches  </t>
  </si>
  <si>
    <t xml:space="preserve">In project phases </t>
  </si>
  <si>
    <t xml:space="preserve">Of teams within the project </t>
  </si>
  <si>
    <t xml:space="preserve">With relation to product lines </t>
  </si>
  <si>
    <t xml:space="preserve">Between project-level and organization common needs </t>
  </si>
  <si>
    <t xml:space="preserve">Between projects </t>
  </si>
  <si>
    <t xml:space="preserve">In project distribution </t>
  </si>
  <si>
    <t>Business goals lead to different dominant dimensions in projects (time-to-market, time-to-serial production, time-to-profit) and these should be balanced (project scope)</t>
  </si>
  <si>
    <t xml:space="preserve">Projects are different depending on the developed project and other issues </t>
  </si>
  <si>
    <t xml:space="preserve">Abstraction level / Level of detail </t>
  </si>
  <si>
    <t xml:space="preserve">Jargon/ Local concepts / terminology (acronyms, vocabulary)  [semantics/ impreciseness of language] </t>
  </si>
  <si>
    <t xml:space="preserve">Perspectives / characteristics of the discipline/ domain (with regards to the system/process) </t>
  </si>
  <si>
    <t xml:space="preserve">Overlapping of duties of discipline </t>
  </si>
  <si>
    <t xml:space="preserve">In Technologies and techniques and paradigms used (ones more advanced in specific aspects than others) </t>
  </si>
  <si>
    <t xml:space="preserve">In phenomena and dependencies (physical are multiple couples physical phenomena, vs software with state space, bugs, connectivity) </t>
  </si>
  <si>
    <t xml:space="preserve">Dev. Time and iterations/ time for creating or simulating model </t>
  </si>
  <si>
    <t xml:space="preserve">In difficulty of estimating non-functional properties (such as cost) </t>
  </si>
  <si>
    <t xml:space="preserve">Of the interfaces depending on the discipline </t>
  </si>
  <si>
    <t>Structure depths heterogeneity (geometry in mechanical, integrated circuits in electronics, source code in software development)</t>
  </si>
  <si>
    <t>In mindsets of the disciplines</t>
  </si>
  <si>
    <t>In languages, models, techniques and tools from business information, application and technologies</t>
  </si>
  <si>
    <t>Information models can be discipline-specific or discipline-spanning</t>
  </si>
  <si>
    <t xml:space="preserve">Modelling principles difer in the symbols even if they model similar componenrs (mechanical vs. electrical) </t>
  </si>
  <si>
    <t xml:space="preserve">Information models from mechanical and information technology don’t usually overlap much </t>
  </si>
  <si>
    <t xml:space="preserve">Time resolution (for various disciplines’ multiphysics models incorporate dynamics with different frequency ranges) </t>
  </si>
  <si>
    <t xml:space="preserve">Theories and notations of disciplines tailored to their needs </t>
  </si>
  <si>
    <t xml:space="preserve">(Sub-) System Definition (views) / Abraction levels </t>
  </si>
  <si>
    <t xml:space="preserve">Type of system / Product category </t>
  </si>
  <si>
    <t xml:space="preserve">Manufacturing style </t>
  </si>
  <si>
    <t xml:space="preserve">Types / Definition /  of Interfaces and interactions (both direct and indirect) </t>
  </si>
  <si>
    <t xml:space="preserve">Variables interdependence </t>
  </si>
  <si>
    <t xml:space="preserve">In requirements </t>
  </si>
  <si>
    <t>In functions</t>
  </si>
  <si>
    <t>Types of behavior variability</t>
  </si>
  <si>
    <t>Sources of variability</t>
  </si>
  <si>
    <t>In components and parts (physical and software)</t>
  </si>
  <si>
    <t>Heterogeneity due to time scales, interfaces protocols, imposition of constraints</t>
  </si>
  <si>
    <t xml:space="preserve">System resources geographical heterogeneity </t>
  </si>
  <si>
    <t xml:space="preserve">Abstraction level / Level of aggregation or detail </t>
  </si>
  <si>
    <t xml:space="preserve">Goals of the models / information (depend on the process phase) </t>
  </si>
  <si>
    <t xml:space="preserve">Overlaps and heterogeneity in design information and data (models) </t>
  </si>
  <si>
    <t xml:space="preserve">General heterogeneity of data, information and knowledge (structures) </t>
  </si>
  <si>
    <t xml:space="preserve">Various information / viewpoints needs depending on stages of lifecycle (i.e. production, manufacturing, marketing, supply chain) </t>
  </si>
  <si>
    <t xml:space="preserve">In time of creating or testing/ simulating information / model  </t>
  </si>
  <si>
    <t xml:space="preserve">Varying quality of information </t>
  </si>
  <si>
    <t xml:space="preserve">Consistency of information  </t>
  </si>
  <si>
    <t>Traceability of information</t>
  </si>
  <si>
    <t xml:space="preserve">Different dominant dimension in project as well as perspectives from discipline need different information models (when is a product information model complete for each viewpoint)? </t>
  </si>
  <si>
    <t xml:space="preserve">Heterogenity on the design tools and model libraries </t>
  </si>
  <si>
    <t xml:space="preserve">Semantic gaps/overlaps in tools and databases (distinguish between local and common concepts in internal data models/structures/ specifications, communication protocols, platform specifications (i.e. PLM vs BIM) etc.) </t>
  </si>
  <si>
    <t xml:space="preserve">Versioning concepts and links of baselines </t>
  </si>
  <si>
    <t xml:space="preserve">In backbone infrastructure and enterprise architecture concepts </t>
  </si>
  <si>
    <t xml:space="preserve">Multiplicity or overlapping of tools (when a person is in several projects, might need to use the same tool for different content, on different roles) </t>
  </si>
  <si>
    <t xml:space="preserve">In tool management and use, i.e. tools are often managed by a dedicated IT support team and that can be outside the development team </t>
  </si>
  <si>
    <t xml:space="preserve">In time to create or test/simulate the design in the tool </t>
  </si>
  <si>
    <t xml:space="preserve">In abstraction levels or levels of fidelity of the tools </t>
  </si>
  <si>
    <t xml:space="preserve">Related to (data) exchange standards and Heterogeneous data models </t>
  </si>
  <si>
    <t xml:space="preserve">Differences on technical platforms </t>
  </si>
  <si>
    <t xml:space="preserve">Variety of process modelling tools </t>
  </si>
  <si>
    <t xml:space="preserve">Heterogeneity of interfaces between engineering tools </t>
  </si>
  <si>
    <t xml:space="preserve">In priorities and pespectives of the tool users, i.e. during system implementation, managers focus on achieving organizational performance whereas the individual focuses on simplyfing the operations of tasks </t>
  </si>
  <si>
    <t xml:space="preserve">Jargon, terminology and vocabulary related to the tooling </t>
  </si>
  <si>
    <t xml:space="preserve">Inconsistency management techniques for tools are still missing work for mechatronics because most assume that it is similar than software development </t>
  </si>
  <si>
    <t>Different dominant  dimensions in projects need different capabilities in tools  (they are used for different tasks) (i.e. different information structures)</t>
  </si>
  <si>
    <t xml:space="preserve">Most engineering tool suites are vertically integrated by have limited support for integration across disciplinary boundaries </t>
  </si>
  <si>
    <t xml:space="preserve">Tension between the product and engineering-process-specific view of the systems’ companies and the more generic view of tool vendors </t>
  </si>
  <si>
    <t xml:space="preserve">Time resolution (complex multiphysics models frequently incorporate dynamics with highly different frequency ranges) </t>
  </si>
  <si>
    <t xml:space="preserve">Difficult in the tools to separate concerns – they are bundled together and connot easily be distinguished (Multiple viewpoint modelling is ignored by most of the UML tools) </t>
  </si>
  <si>
    <t xml:space="preserve">Different “dimensions” or types of tool integration, namely  Control, Data, Platform, Presentation and Process Integration </t>
  </si>
  <si>
    <t xml:space="preserve">Variety of stakeholders that toolchains serve  (application domain experts, project managers, support environment administrators, customers, standardization organizations, etc.) and how they put different demands on tools </t>
  </si>
  <si>
    <t xml:space="preserve">Industries (such as CPS) are too heterogeneous for any single vendor to fully support </t>
  </si>
  <si>
    <t>Levels of abstractions of the tools (difficult to transform system models with higher level of abstraction to more concrete software engineering models)</t>
  </si>
  <si>
    <t xml:space="preserve">Toolchains can provide different coverage of the development process </t>
  </si>
  <si>
    <t xml:space="preserve">Variety of tools (simple tool to aid in manual work to a fully configurable and automatic). Even if the tool is automatic and advanced manual intervation can still be needed for rapid application development </t>
  </si>
  <si>
    <t xml:space="preserve">Environmental conditions for Organization survival, adaptation and profitability (disruptive technologies, market pressure, competitive pressure, innovation, etc.) </t>
  </si>
  <si>
    <t xml:space="preserve">Uncertainty about return of investment of new strategies and associated risks </t>
  </si>
  <si>
    <t>Uncertainty about organizational skillsets</t>
  </si>
  <si>
    <t xml:space="preserve">Uncertainty about required resouces (Need to use unplanned resources) </t>
  </si>
  <si>
    <t xml:space="preserve">Knowledge gaps (unknown unknowns) </t>
  </si>
  <si>
    <t xml:space="preserve">Related to Design risks and with design decisions/ trade-offs </t>
  </si>
  <si>
    <t xml:space="preserve">Uncertainties/ Doubts related to change in paradigms </t>
  </si>
  <si>
    <t xml:space="preserve">Risks and uncertainties related to interactions/ human language uncertainty (misunderstandings / multiple possible interpretations) </t>
  </si>
  <si>
    <t>Various levels (and definitions) of uncertainty ( uncertainty, imprecision, inconsistency, inaccuracy, indecision and instability, uncertainty has to do with lack of definition, lack of knowledge or lack of trust in knowledge)</t>
  </si>
  <si>
    <t>Complexity of communication in the project team triggers unpredictable impacts</t>
  </si>
  <si>
    <t xml:space="preserve">Ambiguity about the terms process and process model </t>
  </si>
  <si>
    <t xml:space="preserve">Ambiguity in understanding of the process (people understand them in different ways) </t>
  </si>
  <si>
    <t xml:space="preserve">Amibiguity on the relationship between models and their targets </t>
  </si>
  <si>
    <t xml:space="preserve">Uncertainties / risks in process  ( innovativeness, novelty, creativity, i.e. conceptual design, lack of definition, non-standard practices) </t>
  </si>
  <si>
    <t xml:space="preserve">In priorities and decisions regarding them (inappropriate priority decisions generate rework) </t>
  </si>
  <si>
    <t>Number of involved engineering decisions</t>
  </si>
  <si>
    <t xml:space="preserve">Process performance uncertainty (Fears on migrating  existing processes, missing validation, unknown impact, different forms of designing not accounted for) </t>
  </si>
  <si>
    <t xml:space="preserve">In Process emergence </t>
  </si>
  <si>
    <t xml:space="preserve">Processes are trial-and error </t>
  </si>
  <si>
    <t xml:space="preserve">Various levels (and definitions) of uncertainty ( uncertainty, imprecision, inconsistency, inaccuracy, indecision and instability, uncertainty has to do with lack of definition, lack of knowledge or lack of trust in knowledge) </t>
  </si>
  <si>
    <t xml:space="preserve">Incomplete and uncertain data and information leads to iterations </t>
  </si>
  <si>
    <t>In process models (like any model) there is uncertainty. In choosing a model you also choose an the uncertainty associated with the model’s characteristics and range</t>
  </si>
  <si>
    <t xml:space="preserve">In Priorities </t>
  </si>
  <si>
    <t xml:space="preserve">In Logistics </t>
  </si>
  <si>
    <t>Risks</t>
  </si>
  <si>
    <t xml:space="preserve">In responsibilities definition </t>
  </si>
  <si>
    <t xml:space="preserve">In whether the discipline can offer the required functionalities (matchmaking) </t>
  </si>
  <si>
    <t xml:space="preserve">Boundaries between the disciplines are often ambiguous </t>
  </si>
  <si>
    <t xml:space="preserve">General system uncertainties and risks (regards to shape, material, boundaries, unknown external forces, risks, etc.) </t>
  </si>
  <si>
    <t xml:space="preserve">Use of new technologies, innovation </t>
  </si>
  <si>
    <t>Trade-offs &amp; design decision-making</t>
  </si>
  <si>
    <t xml:space="preserve">In relationship of system with end users / customer needs (requirements)  </t>
  </si>
  <si>
    <t xml:space="preserve">In terms of verification quality, testing capabilities </t>
  </si>
  <si>
    <t xml:space="preserve">System boundaries and external environments and systems </t>
  </si>
  <si>
    <t>Uncertainty about required resources (Need to use unplanned resources)</t>
  </si>
  <si>
    <t xml:space="preserve">Degree of uncertainty or correctness of the design information  </t>
  </si>
  <si>
    <t xml:space="preserve">Fears on migrating  existing data </t>
  </si>
  <si>
    <t xml:space="preserve">Product information is structured according to geometry/ assembly which is does not exist in early phases nor is stable </t>
  </si>
  <si>
    <t xml:space="preserve">Which information should be in the system-level and which in the sub-system (Detailed) level </t>
  </si>
  <si>
    <t>In product models (like any model) there is uncertainty. In choosing a model you also choose an the uncertainty associated with the model’s characteristics and range</t>
  </si>
  <si>
    <t xml:space="preserve">Tooling uncertainty (i.e. in model/simulation extensiveness (simulating several components together) </t>
  </si>
  <si>
    <t xml:space="preserve">Uncertainty to migrate to newer platforms (for instance cloud) because of technical difficulties </t>
  </si>
  <si>
    <t xml:space="preserve">System Emergence </t>
  </si>
  <si>
    <t>Of organizational conventions, strategies, operations and policies</t>
  </si>
  <si>
    <t xml:space="preserve">Culture (new ways of thinking/ strategies/vision) </t>
  </si>
  <si>
    <t xml:space="preserve">Of market trends / conditions such as new boundary conditions and requirements </t>
  </si>
  <si>
    <t>Economic conditions</t>
  </si>
  <si>
    <t xml:space="preserve">Technology availability and speed of development </t>
  </si>
  <si>
    <t>Of relationships with supply chain and customers</t>
  </si>
  <si>
    <t xml:space="preserve">Legislative and regulations changes </t>
  </si>
  <si>
    <t xml:space="preserve">Internationalization of the working environment </t>
  </si>
  <si>
    <t xml:space="preserve">Organizational requirements for the process and information flows are different (per process stage, per project, etc.) </t>
  </si>
  <si>
    <t>Changes in position (permanent or temporary, i.e. joining a new project)</t>
  </si>
  <si>
    <t>Group dynamics in teams and dynamics of their competences</t>
  </si>
  <si>
    <t>Changes in the nature of the professional roles and responsibilities, autonomy mentality, etc.</t>
  </si>
  <si>
    <t xml:space="preserve">Internalization of the working environment </t>
  </si>
  <si>
    <t xml:space="preserve">Changes required in way of thinking or working / cultural </t>
  </si>
  <si>
    <t xml:space="preserve">Dynamics of Reframing the problem </t>
  </si>
  <si>
    <t xml:space="preserve">(Unforeseen or progression) design changes </t>
  </si>
  <si>
    <t xml:space="preserve">Design changes arise because stakeholders’ knowledge has not been integrated to the design process </t>
  </si>
  <si>
    <t xml:space="preserve">Changes in processes (new ways of working, practices and paradigms, new boundaries, etc.) </t>
  </si>
  <si>
    <t xml:space="preserve">Moving from coordinated product development to collaborative product development  </t>
  </si>
  <si>
    <t xml:space="preserve">Dynamic nature of design process and its ability to deal with changes  </t>
  </si>
  <si>
    <t xml:space="preserve">Level of standardization of process </t>
  </si>
  <si>
    <t xml:space="preserve">Uncertainty in work division, who is expected to perform what and in which phase </t>
  </si>
  <si>
    <t xml:space="preserve">Process considerations related to (new) system key drivers/aspects pressures </t>
  </si>
  <si>
    <t xml:space="preserve">Target of the process model can shift during the course of the design without the model itself changing </t>
  </si>
  <si>
    <t>A change/delay in one activity has the potential to influence other activities</t>
  </si>
  <si>
    <t xml:space="preserve">Probability of change initiation </t>
  </si>
  <si>
    <t xml:space="preserve">Parallelization (dynamics) of design steps transitions between domain specific and interdisciplinary work </t>
  </si>
  <si>
    <t xml:space="preserve">Change between synthesis and analysis of several characteristics of data </t>
  </si>
  <si>
    <t xml:space="preserve">Relationship between organizational and operational structure in the development departments and the development process </t>
  </si>
  <si>
    <t xml:space="preserve">Lack of agility to update  </t>
  </si>
  <si>
    <t xml:space="preserve">Unforeseen changes </t>
  </si>
  <si>
    <t xml:space="preserve">Changes or combinations in discipline paradigms including new boundary conditions and requirements </t>
  </si>
  <si>
    <t xml:space="preserve">In Technologies </t>
  </si>
  <si>
    <t>Dominance of one discipline above others</t>
  </si>
  <si>
    <t xml:space="preserve">A variation in one domain may lead to a (performance) variation in another </t>
  </si>
  <si>
    <t xml:space="preserve">Parallelization (dynamics) of the work that is domain specific and the work that is interdisciplinary </t>
  </si>
  <si>
    <t xml:space="preserve">(Unforeseen)  design changes and their consequences (Likelihood and impact of change propagation) </t>
  </si>
  <si>
    <t xml:space="preserve">Changes/Dynamics  of / in technology </t>
  </si>
  <si>
    <t xml:space="preserve">Parameters are incrementally defined and frozen </t>
  </si>
  <si>
    <t xml:space="preserve">Dynamic nature of system under design (dynamic features, requirements, system evolution, the speed of change and functional  behaviour, timing behaviour [3], i.e. large, time varying, heterogeneous data – time series behaviour and data exchanges between (sub)systems)  </t>
  </si>
  <si>
    <t xml:space="preserve">More and more is demanded in terms of capabilities, features, functions  </t>
  </si>
  <si>
    <t xml:space="preserve">Systems scalability </t>
  </si>
  <si>
    <t xml:space="preserve">Dynamic nature of design knowledge, information and data ([unforeseen] design changes) </t>
  </si>
  <si>
    <t xml:space="preserve">Information transformation/ exchange between design disciplines/ process stages/baselines </t>
  </si>
  <si>
    <t xml:space="preserve">Cross-company collaboration requires changes in information and data models  and has security and IP concerns </t>
  </si>
  <si>
    <t xml:space="preserve">Information flows are verisatile, subject to different organizational requirements in different stages of product design and development </t>
  </si>
  <si>
    <t xml:space="preserve">Information models scalability </t>
  </si>
  <si>
    <t xml:space="preserve">Universal Modelling languages have to respond rapidly to changes in the product line, engineering processes </t>
  </si>
  <si>
    <t xml:space="preserve">Various data sets managed at the different process stages </t>
  </si>
  <si>
    <t xml:space="preserve">Creating common data models for integration of disciplines typically includes continuously collecting new knowledge onf the related application domains </t>
  </si>
  <si>
    <t xml:space="preserve">Cross-company collaboration required changes in working environment, tools, IT systems, technical infrastructure  </t>
  </si>
  <si>
    <t xml:space="preserve">Effects of dynamic nature of design (change in design needs to be applied in a multitude of IT systems, etc.) </t>
  </si>
  <si>
    <t xml:space="preserve">Effects of dynamic nature of processes and organizations (changes in them apply to IT systems paradigms as well) </t>
  </si>
  <si>
    <t xml:space="preserve">Changes in information technology and software (globalization, diversity, social networks, big data,  software technology changes) </t>
  </si>
  <si>
    <t xml:space="preserve">Changes in infrastructure </t>
  </si>
  <si>
    <t xml:space="preserve">Changes in versioning and storage concepts/ paradigms (need to store at element level and not at file level) </t>
  </si>
  <si>
    <t xml:space="preserve">Longer Longevity of the systems sets new requirements for IT infrastructure in terms of longevity, stability and scalability </t>
  </si>
  <si>
    <t xml:space="preserve">Tools need to support the specific characteristics and requirements of more demanding and complex systems </t>
  </si>
  <si>
    <t xml:space="preserve">For exchange standards there is inflexibility in accommodating changing information requirements in supporting multiple and sometimes conflicting viewpoints of different types of users </t>
  </si>
  <si>
    <t xml:space="preserve">Changes in industrial practices have  required standards to take tools and tool integration more and  more into account </t>
  </si>
  <si>
    <t>Monetary resources ((re-) design costs, investment capacity and profit)</t>
  </si>
  <si>
    <t xml:space="preserve">Tooling resources </t>
  </si>
  <si>
    <t xml:space="preserve">Time resources </t>
  </si>
  <si>
    <t xml:space="preserve">Human resources </t>
  </si>
  <si>
    <t>Quality pressure</t>
  </si>
  <si>
    <t xml:space="preserve">Market pressure </t>
  </si>
  <si>
    <t xml:space="preserve">Competitive pressure </t>
  </si>
  <si>
    <t xml:space="preserve">Fragmentation of the industrial/ market sector </t>
  </si>
  <si>
    <t xml:space="preserve">Resistance/ Support to organizational change </t>
  </si>
  <si>
    <t xml:space="preserve">Organization psychological climate and motivational aspects </t>
  </si>
  <si>
    <t xml:space="preserve">Knowledge of the industry environment and society/customer needs </t>
  </si>
  <si>
    <t xml:space="preserve">Legal and ethical issues: Protection of intellectual property / know-how/ confidentiality </t>
  </si>
  <si>
    <t xml:space="preserve">Limitations of organizational and management practices (related to organizational knowledge and experience) </t>
  </si>
  <si>
    <t xml:space="preserve">Limitations related to current organizational strategies and vision, policies i.e. (preferences for a specific a modelling language, tooling, frameworks, processes, etc.) </t>
  </si>
  <si>
    <t xml:space="preserve">Workforce age </t>
  </si>
  <si>
    <t>Inappropriate (false or too high) expectations of strategy, approach, tool, etc</t>
  </si>
  <si>
    <t>Organizations rely on vendors to tell them what software tools (PLM) are best for them and how to implement them</t>
  </si>
  <si>
    <t xml:space="preserve">Tools require startegiesand structures to be implemented </t>
  </si>
  <si>
    <t xml:space="preserve">Bureacracy in processes </t>
  </si>
  <si>
    <t xml:space="preserve">Related to tool investments, successful examples of seamless end-to-end tool integrations are rare, even after massive investments of companies </t>
  </si>
  <si>
    <t xml:space="preserve">Knowledge and training limitations </t>
  </si>
  <si>
    <t xml:space="preserve">Related to extraction tacit knowledge </t>
  </si>
  <si>
    <t xml:space="preserve">Experience/  expertise level and/ or skills / competences  </t>
  </si>
  <si>
    <t>Individual Psychological climate and motivation aspects (Perception of the organizational (IT) environment such as support, trust and care- incl. bad experiences and frustration with new strategies, approaches and tools)</t>
  </si>
  <si>
    <t xml:space="preserve">Memory capacity </t>
  </si>
  <si>
    <t xml:space="preserve">Information management capability </t>
  </si>
  <si>
    <t xml:space="preserve">Decision making ability and support </t>
  </si>
  <si>
    <t xml:space="preserve">Quality/Stability of relationships/ communication (among works/ staeholders) </t>
  </si>
  <si>
    <t xml:space="preserve">Cognitive capacity </t>
  </si>
  <si>
    <t xml:space="preserve"> Other General personal abilities, intuition , creativity  visualization capacity, human behaviour </t>
  </si>
  <si>
    <t xml:space="preserve">Limitations by other organizational stakeholders (managers, project leaders) </t>
  </si>
  <si>
    <t>Limitations by legislative barriers (confidentiality, intellectual property)</t>
  </si>
  <si>
    <t xml:space="preserve">Tendency to focus on the more technical aspects and neglect process aspects </t>
  </si>
  <si>
    <t xml:space="preserve">Bounded rationality and biases </t>
  </si>
  <si>
    <t xml:space="preserve">Attention span of the brain </t>
  </si>
  <si>
    <t xml:space="preserve">Not following design process and/or principles (starting with solution before defining functional requirements, incomplete or incorrect specifications, poor decomposition, coupled designs, etc.) </t>
  </si>
  <si>
    <t xml:space="preserve">Preference for functionality over integration </t>
  </si>
  <si>
    <t>Overload (or feeling lost) from engineers/designers with interfaces and activities/workload</t>
  </si>
  <si>
    <t>Designers time is taken up with something other than technical work</t>
  </si>
  <si>
    <t xml:space="preserve">When implementing a new tool, organizations discover they actually need a process definition, procedures, etc. </t>
  </si>
  <si>
    <t xml:space="preserve">For tooling interconnection, it is necessary that the expert understands the tools within his/her domain but also that of the target to integrate, and that is in practice rare (a skill that is hard to find is someone who understands the two domains) </t>
  </si>
  <si>
    <t xml:space="preserve">Intangibilility of the process, it has to be expressed in terms of process models </t>
  </si>
  <si>
    <t xml:space="preserve">Immaturity or lack of quality of the existing/ defined (engineering and/or management) processes, methods and ways of working </t>
  </si>
  <si>
    <t xml:space="preserve">Limitations related to practical adoption of processes or combinations thereof </t>
  </si>
  <si>
    <t xml:space="preserve">Limitations from tacit/explicit process information of the company (like processes description/ representation) </t>
  </si>
  <si>
    <t>Pressure on design efficiency and quality (short lead times- or do more activities in the same time) / Time-consumption of process</t>
  </si>
  <si>
    <t xml:space="preserve">Related to considerations/ tensions from other stages of lifecycle (i.e. production, manufacturing, marketing, supply chain, in service, i.e. big data, how to incorporate that to process) or with management processes </t>
  </si>
  <si>
    <t xml:space="preserve">Related to appropriateness and/or customization of the process to a defined purpose/scope / focus (i.e. approaches only apply to a specific part or do not fit the purpose /application/ system domain) </t>
  </si>
  <si>
    <t xml:space="preserve">(Managers complain that) processes do not get followed or that designers do not carry out the tasks in the right way, at the right order or at the right time </t>
  </si>
  <si>
    <t xml:space="preserve">Related to process support from management </t>
  </si>
  <si>
    <t xml:space="preserve">Related to lack of evaluation in industry (such as MBE, MDE, MBSE) </t>
  </si>
  <si>
    <t>Related to presentation of the process/ methodology (inadequate advertisement, representation, addresses knowledge not application, no differentiation along design principles</t>
  </si>
  <si>
    <t xml:space="preserve">Difficulty to trace and analyse </t>
  </si>
  <si>
    <t xml:space="preserve">Process analysis methods inappropriateness (usually don’t go beyond generic stakeholder, tasks, and input/output artefact identification, plus they tend to not consider individual disciplines, interfaces between workgroups and overall collaboration) </t>
  </si>
  <si>
    <t>Limitations related to the representation of processes (languages)</t>
  </si>
  <si>
    <t xml:space="preserve">Creators vs. outsiders: Process models feel like something the designers are excluded from (opaque to them), so they are not perceived as proposals but demands. The designers create their own models and see them among themselves as requests </t>
  </si>
  <si>
    <t xml:space="preserve">Limited usefulness of the process standards </t>
  </si>
  <si>
    <t xml:space="preserve">Other variables that can affect processes’efficiency like availability of resources </t>
  </si>
  <si>
    <t xml:space="preserve">Hierarchical structure of processes is idealized </t>
  </si>
  <si>
    <t>Processes of system design and implementations are mostly company-specific/ ad-hoc (starting with solutions, incomplete or wrong specifications, etc.)</t>
  </si>
  <si>
    <t xml:space="preserve">Processes also take into accound product evolution, effects of lessons learned and historical data and information of the company </t>
  </si>
  <si>
    <t xml:space="preserve">Processes are anchored in definition of departments, team structures and responsibilities, which shape release decisions and actual project/process execution </t>
  </si>
  <si>
    <t xml:space="preserve">Engineers are already overwhelmed by process instructions  </t>
  </si>
  <si>
    <t xml:space="preserve">Product development process is often executed in the “black box” of the development team (information flows are verisatile) </t>
  </si>
  <si>
    <t xml:space="preserve">Humans still prefer to communicate via emails, sharing data with resources like pen-drives, etc. </t>
  </si>
  <si>
    <t xml:space="preserve">For process models Hard to balance between modelling need and comprehension efficiency </t>
  </si>
  <si>
    <t xml:space="preserve">Resources (monetary, tools, time, people) </t>
  </si>
  <si>
    <t xml:space="preserve">Difficult to link  tools to project management flows
</t>
  </si>
  <si>
    <t>Project scope (can influence also choices of tools and methods)</t>
  </si>
  <si>
    <t xml:space="preserve">Discipline boundaries, traditions </t>
  </si>
  <si>
    <t xml:space="preserve">Design optimization needs be multi-objective (optimization separately within each discipline will not result in optimum system design), total change of design and engineering as a discipline </t>
  </si>
  <si>
    <t xml:space="preserve">Knowledge of the entire system does not equal the sum of knowledge from corresponding domains </t>
  </si>
  <si>
    <t xml:space="preserve">Interdisciplinary work is connected to several bodies of knowledge </t>
  </si>
  <si>
    <t xml:space="preserve">Technological/ Technical limitations </t>
  </si>
  <si>
    <t xml:space="preserve">System design key driver/aspects pressures and their monitoring </t>
  </si>
  <si>
    <t xml:space="preserve">Incidental vs essential complexity </t>
  </si>
  <si>
    <t xml:space="preserve">Unintended and accidental behavior of the system </t>
  </si>
  <si>
    <t xml:space="preserve">In the needs from relationship between product and production systems </t>
  </si>
  <si>
    <t xml:space="preserve">Related pressures to incorporate other parts of the lifecycle of systems, such as production, maintenance, etc. </t>
  </si>
  <si>
    <t xml:space="preserve">Quality and accuracy of information (ambiguity) </t>
  </si>
  <si>
    <t xml:space="preserve">Information models are lacking in industry </t>
  </si>
  <si>
    <t xml:space="preserve">Interdisciplinary nformation models (like PLM) lack dynamism and configurability for different types of industries and businesses </t>
  </si>
  <si>
    <t xml:space="preserve">Tacit/explicit design information/ rationale (i.e. design decisions/ motivation, requirements) </t>
  </si>
  <si>
    <t>Regarding to quality/ extensiveness existing information /knowledge organization</t>
  </si>
  <si>
    <t xml:space="preserve">Tacit/ explicit design / discipline context / semantics </t>
  </si>
  <si>
    <t xml:space="preserve">With regards to brownfield development (legacy systems) </t>
  </si>
  <si>
    <t xml:space="preserve">Information (cyber) security / confidentiality / intellectual property, acess management </t>
  </si>
  <si>
    <t xml:space="preserve">Limited practical applicability (search, retrieve, store, visualize, reuse, etc.) of data, information and knowledge (structures) </t>
  </si>
  <si>
    <t xml:space="preserve">Tension between expressiveness (natural language) and fixed and formalized (machine readable) </t>
  </si>
  <si>
    <t xml:space="preserve">Information and formats overload of designer/ stakeholders (either for visualization or processing)  </t>
  </si>
  <si>
    <t xml:space="preserve">Related to the (lack of support of) data from other parts of the lifecycle (with manufacturing, maintenance) </t>
  </si>
  <si>
    <t xml:space="preserve">Related to the limited expressiveness to describe artifacts and the way the interact </t>
  </si>
  <si>
    <t xml:space="preserve">Analysis models are disconnected from parent design models (CAD/CAE) </t>
  </si>
  <si>
    <t xml:space="preserve">Difficulty to find  suitable models to represent the necessary information, because there a large plethora of existing product models </t>
  </si>
  <si>
    <t xml:space="preserve">Product models sometimes don’t have the elements to store important information from the mental models, related to tacit/explicit </t>
  </si>
  <si>
    <t xml:space="preserve">Models of the prodict are mostly tool-based and methods for using them, if existing at all, focus on how to use the tool </t>
  </si>
  <si>
    <t xml:space="preserve">Information consumption needs from other stages of the product lifecycle and non-technical departments (Difficulties to visualize (consume) models/information without needing installation the software tool ) </t>
  </si>
  <si>
    <t xml:space="preserve">Product development deals with untouchable flow of data, information and knowledge, work in progress is mainly constituted of information and data stored in computers </t>
  </si>
  <si>
    <t xml:space="preserve">In Tooling functionality, capabilities, current usage, support and/or maturity (usability, maintenance aspects, scalability, visualization, personalization, knowledge capturing) </t>
  </si>
  <si>
    <t>Artifacts Consistency issues (consistency from small vs. large number of artifacts (i.e. consistency and transoformation approaches are generally done in pairs)</t>
  </si>
  <si>
    <t xml:space="preserve">Artifacts Transformation issues (i.e. non-determinism of bi-directional transformations) </t>
  </si>
  <si>
    <t xml:space="preserve">Tool Vendor restrictions/limitations </t>
  </si>
  <si>
    <t>Limitations to extract internal data from tools (lack of available interfaces, of mechanisms for accessing their internal data, interoperability standards still limited so it is necessary to rely on proprietary methods to integrate tools)</t>
  </si>
  <si>
    <t xml:space="preserve">Limitation to interact/ exchange/ connect with other (commercial/ legacy) tools/ databases / too loose coupling between engineering tools </t>
  </si>
  <si>
    <t>Limitations in data structures / architectures of tooling</t>
  </si>
  <si>
    <t>In Information Technology infrastructures and platforms where activities of working and sharing can be carried out</t>
  </si>
  <si>
    <t xml:space="preserve">Limitations related to the existing data interoperability and exchange standards  </t>
  </si>
  <si>
    <t>Limitations regarding tool scope/ focus/ domain / or genericity vs. specificity  (technical, social, etc.)</t>
  </si>
  <si>
    <t xml:space="preserve">In tool’s practical application/ adoption </t>
  </si>
  <si>
    <t xml:space="preserve">Sense of confidence/user-friendliness/ preference for certain tools </t>
  </si>
  <si>
    <t xml:space="preserve">Poor tool performance (quality is poor, takes too long) </t>
  </si>
  <si>
    <t xml:space="preserve">Integration costs </t>
  </si>
  <si>
    <t xml:space="preserve">IT security considerations, acess management + Tension between access and other permissions to the tools (by engineers and other stakeholders) and resulting (annoying) constraints to the user </t>
  </si>
  <si>
    <t>Concepts and methods guiding systems engineering do not address adequately the use of IT-Systems</t>
  </si>
  <si>
    <t xml:space="preserve">The development of tools and IT-sistems to support collaboration often tends to focus on technical requirements and the humans get lost in the process of digitalization </t>
  </si>
  <si>
    <t xml:space="preserve">Unreliability and missing information within  IT systems  </t>
  </si>
  <si>
    <t xml:space="preserve">Tooling and formats overload for engineers (“learn yet another tool”) </t>
  </si>
  <si>
    <t xml:space="preserve">Use or introduction of tools without clear processes and roadmaps  </t>
  </si>
  <si>
    <t xml:space="preserve">Most communication tools are used as separate services and are disconnected from development environments </t>
  </si>
  <si>
    <t xml:space="preserve">Most engineering collaboration tools are based only on CAD models for design reviews and discussions (difficult to integrate CAE) </t>
  </si>
  <si>
    <t xml:space="preserve">When a CAD model is converted from one system to another, the modelling history is lost and the designer intent cannot be recovered </t>
  </si>
  <si>
    <t xml:space="preserve">The degree of adaptation of tools depends on the interaction condition and appropriation among the technology, the organization and the groups. </t>
  </si>
  <si>
    <t xml:space="preserve">Limitations of information consumption due to the tooling </t>
  </si>
  <si>
    <t xml:space="preserve">The use of some tools did not affect the time spent on technical work as much as it should have </t>
  </si>
  <si>
    <t xml:space="preserve">Limitation due to standalone tooling systems required to be installed individually on premise, the associated maintenance and operational costs of applications hosted by different providers </t>
  </si>
  <si>
    <t>Idealized view of tools to support human expert activity has not been reached</t>
  </si>
  <si>
    <t xml:space="preserve">Because of the need to use heterogeneous tool components we experience “tyranny of tools”, when not the design problems but the available tools dictate the abstractions that designers should use in problem solving </t>
  </si>
  <si>
    <t xml:space="preserve">Complex product lines span too many technical areas for single vendors to fully cover </t>
  </si>
  <si>
    <t xml:space="preserve">A significant part of the companies’ design flow is supported by in-house tools that are proprietary and capture high-value design  intellectual property </t>
  </si>
  <si>
    <t xml:space="preserve">Tools are selected covering only parts of the process: Often design flows consist of islands of integrated tool subchains, bridged by various ad-hoc, semi automated, or manual stopgaps; which impost costs (of additional manual transformations, additional work of guarding divergence of multiple representations, and forgone analysis opportunities) </t>
  </si>
  <si>
    <t xml:space="preserve">Difficulty to compare tools based on practictioners needs </t>
  </si>
  <si>
    <t xml:space="preserve">Lack of support for model simulations, well-formedness rules checking and formal verification requirements at the same time </t>
  </si>
  <si>
    <t xml:space="preserve">Some features are more ignored than others (generate code from models is supported but not generate models from code) </t>
  </si>
  <si>
    <t>Lack of support for automation of modelling asks (few tools support scripting languages)</t>
  </si>
  <si>
    <t xml:space="preserve">Difficult to link  tools to project management flows </t>
  </si>
  <si>
    <t xml:space="preserve">Scalability or flexibility of existing solutions: All-in-one solutions from one tool vendor have many drawbacks (dependency on a vendor, costly and time consuming, not for all activities), point-to-point integration is not scalable, current limitations of open interoperability specifications </t>
  </si>
  <si>
    <t xml:space="preserve">High-level issues and the contexts in which tool integration can be found are treated indifferently in research, much of this focuses only on technology </t>
  </si>
  <si>
    <t xml:space="preserve">The choice of a particular approach or technology for tooling could make perfect sense to one stakeholder, while another discounted it outright. So ot is difficult to prioritize/ trade-off business models, stakeholders, etc.   </t>
  </si>
  <si>
    <t xml:space="preserve">Research revolves around open-source frameworks, and the use of commercial tools is neglected, while they are the norm in the industry </t>
  </si>
  <si>
    <t>Overhead imposed by solutions in terms of even with small changes requires a lot of work</t>
  </si>
  <si>
    <t xml:space="preserve">Difficulty of the need to handle multiple users at the same time </t>
  </si>
  <si>
    <t>Development teams are not clear on the concept of tool chains, and lack of knowledge on how to create a fundamental model against which a set of tools can be arranged in a chain setup</t>
  </si>
  <si>
    <t xml:space="preserve">Lack of support for the complete lifecycle </t>
  </si>
  <si>
    <t xml:space="preserve">Selection of tools is affected by availability of technical skills and project scope </t>
  </si>
  <si>
    <t xml:space="preserve">Difficulties in model co-simulation based on connectors for the models and algebraic loops </t>
  </si>
  <si>
    <t>Unforeseen design changes</t>
  </si>
  <si>
    <t xml:space="preserve">Hetero Org Total 37 </t>
  </si>
  <si>
    <t>Uncertainty org Total 19</t>
  </si>
  <si>
    <t>Dynamics Org Total 47</t>
  </si>
  <si>
    <t>Limitations Org Total 87</t>
  </si>
  <si>
    <t>Limitations, Pressures</t>
  </si>
  <si>
    <t>Hetero Designer Total 60</t>
  </si>
  <si>
    <t>Uncertainty Designer Total 16</t>
  </si>
  <si>
    <t>Dynamics Designer Total 24</t>
  </si>
  <si>
    <t>Process Dynamics Total 46</t>
  </si>
  <si>
    <t>Process Limitations Total 75</t>
  </si>
  <si>
    <t>Process Uncertain Total 18</t>
  </si>
  <si>
    <t>Process Homo Total 36</t>
  </si>
  <si>
    <t>Process Number Total 65</t>
  </si>
  <si>
    <t>Limitations Designer Total 67</t>
  </si>
  <si>
    <t>Number Designer Total 68</t>
  </si>
  <si>
    <t>Number Organization Total 54</t>
  </si>
  <si>
    <t>Project Number</t>
  </si>
  <si>
    <t>Project Uncertain</t>
  </si>
  <si>
    <t>Project Homogeneity</t>
  </si>
  <si>
    <t>Project Limitations</t>
  </si>
  <si>
    <t>Discipline Number</t>
  </si>
  <si>
    <t>Discipline Hetero</t>
  </si>
  <si>
    <t>Discipline Uncertainty</t>
  </si>
  <si>
    <t>Discipline Change</t>
  </si>
  <si>
    <t>Discipline Limitations</t>
  </si>
  <si>
    <t>System Number</t>
  </si>
  <si>
    <t>System Hetero</t>
  </si>
  <si>
    <t>System Uncertainty</t>
  </si>
  <si>
    <t>System Dynamics</t>
  </si>
  <si>
    <t>System Limitations</t>
  </si>
  <si>
    <t>Info Number</t>
  </si>
  <si>
    <t>Info Hetero</t>
  </si>
  <si>
    <t>Info Uncertain</t>
  </si>
  <si>
    <t>Info Dynamics</t>
  </si>
  <si>
    <t>Info Limitations</t>
  </si>
  <si>
    <t>Tool Number</t>
  </si>
  <si>
    <t>Tool Hetero</t>
  </si>
  <si>
    <t>Tool Uncertain</t>
  </si>
  <si>
    <t>Tool Dynamics</t>
  </si>
  <si>
    <t>Tool Limitations</t>
  </si>
  <si>
    <t>Number</t>
  </si>
  <si>
    <t>Diversity</t>
  </si>
  <si>
    <t>Project Dynamics</t>
  </si>
  <si>
    <t>Limitations</t>
  </si>
  <si>
    <t>Group</t>
  </si>
  <si>
    <t>Number of mapped references</t>
  </si>
  <si>
    <t>Max</t>
  </si>
  <si>
    <t>Viewpoint's relationship</t>
  </si>
  <si>
    <t>Challenge</t>
  </si>
  <si>
    <t>Alignment of the system and the social viewpoints</t>
  </si>
  <si>
    <t>Number of References found</t>
  </si>
  <si>
    <t>Alignment of the process and the social viewpoints</t>
  </si>
  <si>
    <t>Alignment of the process and the system viewpoints</t>
  </si>
  <si>
    <t>Alignment of the tooling viewpoint with the system, process and social viewpoints</t>
  </si>
  <si>
    <r>
      <t xml:space="preserve">DSM </t>
    </r>
    <r>
      <rPr>
        <i/>
        <sz val="11"/>
        <color theme="1"/>
        <rFont val="Times New Roman"/>
        <family val="1"/>
      </rPr>
      <t>(n=11)</t>
    </r>
  </si>
  <si>
    <r>
      <t xml:space="preserve">Knowledge </t>
    </r>
    <r>
      <rPr>
        <i/>
        <sz val="11"/>
        <color theme="1"/>
        <rFont val="Times New Roman"/>
        <family val="1"/>
      </rPr>
      <t>(n= 30)</t>
    </r>
  </si>
  <si>
    <r>
      <t xml:space="preserve">Model </t>
    </r>
    <r>
      <rPr>
        <i/>
        <sz val="11"/>
        <color theme="1"/>
        <rFont val="Times New Roman"/>
        <family val="1"/>
      </rPr>
      <t>(n= 30)</t>
    </r>
  </si>
  <si>
    <r>
      <t xml:space="preserve">Process </t>
    </r>
    <r>
      <rPr>
        <i/>
        <sz val="11"/>
        <color theme="1"/>
        <rFont val="Times New Roman"/>
        <family val="1"/>
      </rPr>
      <t>(n= 30)</t>
    </r>
  </si>
  <si>
    <r>
      <t xml:space="preserve">Product </t>
    </r>
    <r>
      <rPr>
        <i/>
        <sz val="11"/>
        <color theme="1"/>
        <rFont val="Times New Roman"/>
        <family val="1"/>
      </rPr>
      <t>(n= 30)</t>
    </r>
  </si>
  <si>
    <r>
      <t xml:space="preserve">Tool </t>
    </r>
    <r>
      <rPr>
        <i/>
        <sz val="11"/>
        <color theme="1"/>
        <rFont val="Times New Roman"/>
        <family val="1"/>
      </rPr>
      <t>(n= 15)</t>
    </r>
  </si>
  <si>
    <r>
      <t>Knowledge</t>
    </r>
    <r>
      <rPr>
        <i/>
        <sz val="11"/>
        <color theme="1"/>
        <rFont val="Times New Roman"/>
        <family val="1"/>
      </rPr>
      <t xml:space="preserve"> (n= 30)</t>
    </r>
  </si>
  <si>
    <t>[94] [95] [96] [97] [98] [99] [100] [101] [102] [103] [104] [105] [106] [65] [107] [108] [109] [110] [111] [73] [21] [112] [113]Change propagation: DSM AND KNOWLEDGE  [104]</t>
  </si>
  <si>
    <t>[88] [58][89][90] [91][92][93][114]</t>
  </si>
  <si>
    <t>[58] [166][114]</t>
  </si>
  <si>
    <t xml:space="preserve"> [95] [96] [97] [98] [100] [101] [102] [104] [105] [73]Change propagation: [104]</t>
  </si>
  <si>
    <t>[94] [98] [100] [101] [104] [105] [65] [110]</t>
  </si>
  <si>
    <t xml:space="preserve"> [94] [95] [97] [172] [173] [174] [175] [176] [21] [112]</t>
  </si>
  <si>
    <t>[97][98] [102] [104] [107] [109] [73] [113]</t>
  </si>
  <si>
    <t>DSM001, DSM004, DSM005, DSM012, DSM028</t>
  </si>
  <si>
    <t>[58] [91] (DSM012, DSM015, DSM023)</t>
  </si>
  <si>
    <t>ORG</t>
  </si>
  <si>
    <t>DESIGNER</t>
  </si>
  <si>
    <t>PROCESS</t>
  </si>
  <si>
    <t>PROJECT</t>
  </si>
  <si>
    <t>DISCIPLINE</t>
  </si>
  <si>
    <t>SYSTEM</t>
  </si>
  <si>
    <t>INFO</t>
  </si>
  <si>
    <t>TOOLS</t>
  </si>
  <si>
    <t>Knowledge, Information and Data</t>
  </si>
  <si>
    <t>SOCIAL</t>
  </si>
  <si>
    <t>TOOLING</t>
  </si>
  <si>
    <t>Complexity Viewpoint</t>
  </si>
  <si>
    <t>Number of references</t>
  </si>
  <si>
    <t xml:space="preserve">                 Keywords for
                   Interacting 
                         objects
Solution directions               </t>
  </si>
  <si>
    <t xml:space="preserve">Tool </t>
  </si>
  <si>
    <t xml:space="preserve">Model </t>
  </si>
  <si>
    <t xml:space="preserve">DSM </t>
  </si>
  <si>
    <t>Management of the social viewpoint (human factors)</t>
  </si>
  <si>
    <t>References</t>
  </si>
  <si>
    <t xml:space="preserve">[1] </t>
  </si>
  <si>
    <t>[5]</t>
  </si>
  <si>
    <t>[6]</t>
  </si>
  <si>
    <t>[7]</t>
  </si>
  <si>
    <t xml:space="preserve">[8] </t>
  </si>
  <si>
    <t>[9]</t>
  </si>
  <si>
    <t>[10]</t>
  </si>
  <si>
    <t>[11]</t>
  </si>
  <si>
    <t>Knowledge, Product</t>
  </si>
  <si>
    <t>[14]</t>
  </si>
  <si>
    <t>Knowledge, Tool</t>
  </si>
  <si>
    <t>[15]</t>
  </si>
  <si>
    <t>Knowledge, Model</t>
  </si>
  <si>
    <t>[16]</t>
  </si>
  <si>
    <t xml:space="preserve">[18] </t>
  </si>
  <si>
    <t>[19]</t>
  </si>
  <si>
    <t>[22]</t>
  </si>
  <si>
    <t>[23]</t>
  </si>
  <si>
    <t>[24]</t>
  </si>
  <si>
    <t>[25]</t>
  </si>
  <si>
    <t>[26]</t>
  </si>
  <si>
    <t>[27]</t>
  </si>
  <si>
    <t>[28]</t>
  </si>
  <si>
    <t>[29]</t>
  </si>
  <si>
    <t>[30]</t>
  </si>
  <si>
    <t>[31]</t>
  </si>
  <si>
    <t>[33]</t>
  </si>
  <si>
    <t>[34]</t>
  </si>
  <si>
    <t>[35]</t>
  </si>
  <si>
    <t>[36]</t>
  </si>
  <si>
    <t>[37]</t>
  </si>
  <si>
    <t xml:space="preserve">[38] </t>
  </si>
  <si>
    <t>[39]</t>
  </si>
  <si>
    <t>[40]</t>
  </si>
  <si>
    <t>[41]</t>
  </si>
  <si>
    <t>[42]</t>
  </si>
  <si>
    <t>Model, Process, Product</t>
  </si>
  <si>
    <t>[43]</t>
  </si>
  <si>
    <t>Model, Product</t>
  </si>
  <si>
    <t>[44]</t>
  </si>
  <si>
    <t>[45]</t>
  </si>
  <si>
    <t>[46]</t>
  </si>
  <si>
    <t>[47]</t>
  </si>
  <si>
    <t>[49]</t>
  </si>
  <si>
    <t>[50]</t>
  </si>
  <si>
    <t>[51]</t>
  </si>
  <si>
    <t>[52]</t>
  </si>
  <si>
    <t>[53]</t>
  </si>
  <si>
    <t>[54]</t>
  </si>
  <si>
    <t>[56]</t>
  </si>
  <si>
    <t>[58]</t>
  </si>
  <si>
    <t>[60]</t>
  </si>
  <si>
    <t>[62]</t>
  </si>
  <si>
    <t>[63]</t>
  </si>
  <si>
    <t>Process, Product</t>
  </si>
  <si>
    <t>[71]</t>
  </si>
  <si>
    <t>[81]</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</si>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</sst>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i/>
      <sz val="11"/>
      <color theme="2" tint="-0.249977111117893"/>
      <name val="Calibri"/>
      <family val="2"/>
      <scheme val="minor"/>
    </font>
    <font>
      <b/>
      <sz val="9"/>
      <color theme="1"/>
      <name val="Times New Roman"/>
      <family val="1"/>
    </font>
    <font>
      <b/>
      <sz val="8"/>
      <color theme="1"/>
      <name val="Times New Roman"/>
      <family val="1"/>
    </font>
    <font>
      <sz val="9"/>
      <color theme="1"/>
      <name val="Times New Roman"/>
      <family val="1"/>
    </font>
    <font>
      <sz val="9"/>
      <color theme="1"/>
      <name val="Segoe UI Symbol"/>
      <family val="2"/>
    </font>
    <font>
      <sz val="8"/>
      <color theme="1"/>
      <name val="Times New Roman"/>
      <family val="1"/>
    </font>
    <font>
      <b/>
      <sz val="11"/>
      <color theme="1"/>
      <name val="Calibri"/>
      <family val="2"/>
      <scheme val="minor"/>
    </font>
    <font>
      <sz val="10"/>
      <color theme="1"/>
      <name val="Times New Roman"/>
      <family val="1"/>
    </font>
    <font>
      <i/>
      <sz val="10"/>
      <color theme="1"/>
      <name val="Times New Roman"/>
      <family val="1"/>
    </font>
    <font>
      <b/>
      <i/>
      <sz val="11"/>
      <color theme="1"/>
      <name val="Calibri"/>
      <family val="2"/>
      <scheme val="minor"/>
    </font>
    <font>
      <b/>
      <vertAlign val="subscript"/>
      <sz val="10"/>
      <color theme="1"/>
      <name val="Times New Roman"/>
      <family val="1"/>
    </font>
    <font>
      <b/>
      <i/>
      <sz val="9"/>
      <color theme="1"/>
      <name val="Times New Roman"/>
      <family val="1"/>
    </font>
    <font>
      <b/>
      <sz val="7"/>
      <color theme="1"/>
      <name val="Times New Roman"/>
      <family val="1"/>
    </font>
    <font>
      <i/>
      <sz val="9"/>
      <color theme="1"/>
      <name val="Times New Roman"/>
      <family val="1"/>
    </font>
    <font>
      <sz val="36"/>
      <color theme="1"/>
      <name val="Calibri"/>
      <family val="2"/>
      <scheme val="minor"/>
    </font>
    <font>
      <sz val="11"/>
      <color theme="1"/>
      <name val="Calibri"/>
      <family val="2"/>
      <scheme val="minor"/>
    </font>
    <font>
      <sz val="11"/>
      <color theme="1"/>
      <name val="Times New Roman"/>
      <family val="1"/>
    </font>
    <font>
      <sz val="14"/>
      <color theme="0"/>
      <name val="Times New Roman"/>
      <family val="1"/>
    </font>
    <font>
      <i/>
      <sz val="11"/>
      <color theme="1"/>
      <name val="Times New Roman"/>
      <family val="1"/>
    </font>
    <font>
      <b/>
      <i/>
      <sz val="11"/>
      <color theme="1"/>
      <name val="Times New Roman"/>
      <family val="1"/>
    </font>
    <font>
      <sz val="11"/>
      <name val="Times New Roman"/>
      <family val="1"/>
    </font>
    <font>
      <sz val="11"/>
      <color theme="0"/>
      <name val="Times New Roman"/>
      <family val="1"/>
    </font>
    <font>
      <sz val="11"/>
      <color theme="0"/>
      <name val="Calibri"/>
      <family val="2"/>
      <scheme val="minor"/>
    </font>
    <font>
      <i/>
      <sz val="10"/>
      <color theme="0"/>
      <name val="Times New Roman"/>
      <family val="1"/>
    </font>
  </fonts>
  <fills count="11">
    <fill>
      <patternFill patternType="none"/>
    </fill>
    <fill>
      <patternFill patternType="gray125"/>
    </fill>
    <fill>
      <patternFill patternType="solid">
        <fgColor theme="5"/>
        <bgColor indexed="64"/>
      </patternFill>
    </fill>
    <fill>
      <patternFill patternType="solid">
        <fgColor rgb="FF00B0F0"/>
        <bgColor indexed="64"/>
      </patternFill>
    </fill>
    <fill>
      <patternFill patternType="solid">
        <fgColor theme="9"/>
        <bgColor indexed="64"/>
      </patternFill>
    </fill>
    <fill>
      <patternFill patternType="solid">
        <fgColor rgb="FFCC99FF"/>
        <bgColor indexed="64"/>
      </patternFill>
    </fill>
    <fill>
      <patternFill patternType="solid">
        <fgColor rgb="FFED7D31"/>
        <bgColor indexed="64"/>
      </patternFill>
    </fill>
    <fill>
      <patternFill patternType="solid">
        <fgColor rgb="FF92D050"/>
        <bgColor indexed="64"/>
      </patternFill>
    </fill>
    <fill>
      <patternFill patternType="solid">
        <fgColor rgb="FFB482DA"/>
        <bgColor indexed="64"/>
      </patternFill>
    </fill>
    <fill>
      <patternFill patternType="solid">
        <fgColor rgb="FFFFFF00"/>
        <bgColor indexed="64"/>
      </patternFill>
    </fill>
    <fill>
      <patternFill patternType="solid">
        <fgColor rgb="FF0070C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diagonalDown="1">
      <left style="medium">
        <color indexed="64"/>
      </left>
      <right style="medium">
        <color indexed="64"/>
      </right>
      <top style="medium">
        <color indexed="64"/>
      </top>
      <bottom/>
      <diagonal style="thin">
        <color indexed="64"/>
      </diagonal>
    </border>
    <border diagonalDown="1">
      <left style="thin">
        <color indexed="64"/>
      </left>
      <right style="thin">
        <color indexed="64"/>
      </right>
      <top style="thin">
        <color indexed="64"/>
      </top>
      <bottom style="thin">
        <color indexed="64"/>
      </bottom>
      <diagonal style="thin">
        <color auto="1"/>
      </diagonal>
    </border>
  </borders>
  <cellStyleXfs count="2">
    <xf numFmtId="0" fontId="0" fillId="0" borderId="0"/>
    <xf numFmtId="9" fontId="16" fillId="0" borderId="0" applyFont="0" applyFill="0" applyBorder="0" applyAlignment="0" applyProtection="0"/>
  </cellStyleXfs>
  <cellXfs count="99">
    <xf numFmtId="0" fontId="0" fillId="0" borderId="0" xfId="0"/>
    <xf numFmtId="0" fontId="0" fillId="0" borderId="1" xfId="0" applyBorder="1"/>
    <xf numFmtId="0" fontId="0" fillId="0" borderId="1" xfId="0" applyBorder="1" applyAlignment="1">
      <alignment horizontal="center"/>
    </xf>
    <xf numFmtId="0" fontId="1" fillId="0" borderId="1" xfId="0" applyFont="1" applyBorder="1"/>
    <xf numFmtId="0" fontId="3" fillId="0" borderId="5" xfId="0" applyFont="1" applyBorder="1" applyAlignment="1">
      <alignment horizontal="center" vertical="center" wrapText="1"/>
    </xf>
    <xf numFmtId="0" fontId="4" fillId="0" borderId="3" xfId="0" applyFont="1" applyBorder="1" applyAlignment="1">
      <alignment horizontal="justify" vertical="center" wrapText="1"/>
    </xf>
    <xf numFmtId="0" fontId="4" fillId="0" borderId="5" xfId="0" applyFont="1" applyBorder="1" applyAlignment="1">
      <alignment horizontal="justify" vertical="center" wrapText="1"/>
    </xf>
    <xf numFmtId="0" fontId="5" fillId="0" borderId="5" xfId="0" applyFont="1" applyBorder="1" applyAlignment="1">
      <alignment horizontal="justify" vertical="center" wrapText="1"/>
    </xf>
    <xf numFmtId="0" fontId="4" fillId="0" borderId="3" xfId="0" applyFont="1" applyBorder="1" applyAlignment="1">
      <alignment horizontal="left" vertical="center" wrapText="1"/>
    </xf>
    <xf numFmtId="0" fontId="6" fillId="0" borderId="0" xfId="0" applyFont="1" applyAlignment="1">
      <alignment horizontal="justify" vertical="center"/>
    </xf>
    <xf numFmtId="0" fontId="5" fillId="0" borderId="6"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2" xfId="0" applyFont="1" applyBorder="1" applyAlignment="1">
      <alignment horizontal="justify" vertical="center" wrapText="1"/>
    </xf>
    <xf numFmtId="0" fontId="2" fillId="0" borderId="3" xfId="0" applyFont="1" applyBorder="1" applyAlignment="1">
      <alignment horizontal="center" vertical="center" wrapText="1"/>
    </xf>
    <xf numFmtId="0" fontId="3"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4" xfId="0" applyFont="1" applyBorder="1" applyAlignment="1">
      <alignment horizontal="justify" vertical="center" wrapText="1"/>
    </xf>
    <xf numFmtId="0" fontId="0" fillId="0" borderId="0" xfId="0" applyAlignment="1">
      <alignment wrapText="1"/>
    </xf>
    <xf numFmtId="0" fontId="8" fillId="0" borderId="0" xfId="0" applyFont="1" applyAlignment="1">
      <alignment horizontal="center" vertical="center" wrapText="1"/>
    </xf>
    <xf numFmtId="0" fontId="3" fillId="0" borderId="0" xfId="0" applyFont="1" applyAlignment="1">
      <alignment horizontal="center" vertical="center" wrapText="1"/>
    </xf>
    <xf numFmtId="0" fontId="10" fillId="0" borderId="0" xfId="0" applyFont="1" applyAlignment="1">
      <alignment horizontal="center"/>
    </xf>
    <xf numFmtId="0" fontId="0" fillId="0" borderId="8" xfId="0" applyBorder="1"/>
    <xf numFmtId="0" fontId="0" fillId="0" borderId="9" xfId="0" applyBorder="1"/>
    <xf numFmtId="0" fontId="0" fillId="0" borderId="7" xfId="0" applyBorder="1"/>
    <xf numFmtId="0" fontId="10" fillId="0" borderId="0" xfId="0" applyFont="1" applyAlignment="1">
      <alignment horizont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xf>
    <xf numFmtId="0" fontId="9" fillId="0" borderId="14" xfId="0" applyFont="1" applyBorder="1" applyAlignment="1">
      <alignment horizontal="center" vertical="center" wrapText="1"/>
    </xf>
    <xf numFmtId="0" fontId="9" fillId="0" borderId="11" xfId="0" applyFont="1" applyBorder="1" applyAlignment="1">
      <alignment horizontal="center" vertical="center" wrapText="1"/>
    </xf>
    <xf numFmtId="0" fontId="14" fillId="6" borderId="15"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3" fillId="0" borderId="21" xfId="0" applyFont="1" applyBorder="1" applyAlignment="1">
      <alignment horizontal="left" vertical="top" wrapText="1"/>
    </xf>
    <xf numFmtId="0" fontId="0" fillId="9" borderId="1" xfId="0" applyFill="1" applyBorder="1"/>
    <xf numFmtId="0" fontId="0" fillId="0" borderId="1" xfId="0" applyBorder="1" applyAlignment="1">
      <alignment wrapText="1"/>
    </xf>
    <xf numFmtId="0" fontId="0" fillId="9" borderId="0" xfId="0" applyFill="1"/>
    <xf numFmtId="10" fontId="0" fillId="0" borderId="0" xfId="1" applyNumberFormat="1" applyFont="1"/>
    <xf numFmtId="0" fontId="8" fillId="0" borderId="0" xfId="0" applyFont="1" applyAlignment="1">
      <alignment horizontal="justify" vertical="center"/>
    </xf>
    <xf numFmtId="0" fontId="18" fillId="10" borderId="1" xfId="0" applyFont="1" applyFill="1" applyBorder="1" applyAlignment="1">
      <alignment horizontal="center"/>
    </xf>
    <xf numFmtId="0" fontId="17" fillId="0" borderId="1" xfId="0" applyFont="1" applyBorder="1"/>
    <xf numFmtId="0" fontId="17" fillId="0" borderId="0" xfId="0" applyFont="1"/>
    <xf numFmtId="0" fontId="18" fillId="0" borderId="0" xfId="0" applyFont="1" applyAlignment="1">
      <alignment horizontal="center"/>
    </xf>
    <xf numFmtId="0" fontId="9" fillId="0" borderId="1" xfId="0" applyFont="1" applyBorder="1" applyAlignment="1">
      <alignment horizontal="center" vertical="center" wrapText="1"/>
    </xf>
    <xf numFmtId="0" fontId="21" fillId="0" borderId="1" xfId="0" applyFont="1" applyBorder="1" applyAlignment="1">
      <alignment horizontal="left"/>
    </xf>
    <xf numFmtId="0" fontId="22" fillId="0" borderId="1" xfId="0" applyFont="1" applyBorder="1" applyAlignment="1">
      <alignment horizontal="left"/>
    </xf>
    <xf numFmtId="0" fontId="20" fillId="0" borderId="1" xfId="0" applyFont="1" applyBorder="1" applyAlignment="1">
      <alignment horizontal="center"/>
    </xf>
    <xf numFmtId="0" fontId="10" fillId="5" borderId="1" xfId="0" applyFont="1" applyFill="1" applyBorder="1" applyAlignment="1">
      <alignment horizontal="center" vertical="center"/>
    </xf>
    <xf numFmtId="0" fontId="14" fillId="0" borderId="22" xfId="0" applyFont="1" applyBorder="1" applyAlignment="1">
      <alignment horizontal="left" vertical="top" wrapText="1"/>
    </xf>
    <xf numFmtId="0" fontId="7"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0" fillId="4" borderId="1" xfId="0" applyFont="1" applyFill="1" applyBorder="1" applyAlignment="1">
      <alignment horizontal="center" vertical="center"/>
    </xf>
    <xf numFmtId="0" fontId="20" fillId="0" borderId="1" xfId="0" applyFont="1" applyBorder="1" applyAlignment="1">
      <alignment horizontal="center" wrapText="1"/>
    </xf>
    <xf numFmtId="0" fontId="3" fillId="0" borderId="5" xfId="0" applyFont="1" applyBorder="1" applyAlignment="1">
      <alignment horizontal="justify" vertical="center" wrapText="1"/>
    </xf>
    <xf numFmtId="0" fontId="2" fillId="0" borderId="15" xfId="0" applyFont="1" applyBorder="1" applyAlignment="1">
      <alignment vertical="center" wrapText="1"/>
    </xf>
    <xf numFmtId="0" fontId="24" fillId="0" borderId="12" xfId="0" applyFont="1" applyBorder="1" applyAlignment="1">
      <alignment horizontal="center" vertical="center" wrapText="1"/>
    </xf>
    <xf numFmtId="0" fontId="23" fillId="0" borderId="9" xfId="0" applyFont="1" applyBorder="1"/>
    <xf numFmtId="0" fontId="0" fillId="0" borderId="1" xfId="0" applyBorder="1" applyAlignment="1">
      <alignment horizontal="center"/>
    </xf>
    <xf numFmtId="0" fontId="7" fillId="2" borderId="13" xfId="0" applyFont="1" applyFill="1" applyBorder="1" applyAlignment="1">
      <alignment horizontal="center" vertical="center"/>
    </xf>
    <xf numFmtId="0" fontId="7" fillId="2" borderId="12" xfId="0" applyFont="1" applyFill="1" applyBorder="1" applyAlignment="1">
      <alignment horizontal="center" vertical="center"/>
    </xf>
    <xf numFmtId="0" fontId="10" fillId="3" borderId="13" xfId="0" applyFont="1" applyFill="1" applyBorder="1" applyAlignment="1">
      <alignment horizontal="center" vertical="center"/>
    </xf>
    <xf numFmtId="0" fontId="10" fillId="3" borderId="0" xfId="0" applyFont="1" applyFill="1" applyAlignment="1">
      <alignment horizontal="center" vertical="center"/>
    </xf>
    <xf numFmtId="0" fontId="10" fillId="3" borderId="12"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0" xfId="0" applyFont="1" applyFill="1" applyAlignment="1">
      <alignment horizontal="center" vertical="center"/>
    </xf>
    <xf numFmtId="0" fontId="10" fillId="4" borderId="12" xfId="0" applyFont="1" applyFill="1" applyBorder="1" applyAlignment="1">
      <alignment horizontal="center" vertical="center"/>
    </xf>
    <xf numFmtId="0" fontId="10" fillId="5" borderId="13" xfId="0" applyFont="1" applyFill="1" applyBorder="1" applyAlignment="1">
      <alignment horizontal="center" vertical="center"/>
    </xf>
    <xf numFmtId="0" fontId="10" fillId="5" borderId="12" xfId="0" applyFont="1" applyFill="1" applyBorder="1" applyAlignment="1">
      <alignment horizontal="center" vertical="center"/>
    </xf>
    <xf numFmtId="0" fontId="10" fillId="4" borderId="1" xfId="0" applyFont="1" applyFill="1" applyBorder="1" applyAlignment="1">
      <alignment horizontal="center" vertical="center"/>
    </xf>
    <xf numFmtId="0" fontId="7"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5" fillId="0" borderId="1" xfId="0" applyFont="1" applyBorder="1" applyAlignment="1">
      <alignment horizontal="center" vertical="center" textRotation="90" wrapText="1"/>
    </xf>
    <xf numFmtId="0" fontId="12" fillId="8" borderId="6"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2" fillId="7" borderId="20"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1" fillId="0" borderId="15" xfId="0" applyFont="1" applyBorder="1" applyAlignment="1">
      <alignment horizontal="right" vertical="center" wrapText="1"/>
    </xf>
    <xf numFmtId="0" fontId="11" fillId="0" borderId="16" xfId="0" applyFont="1" applyBorder="1" applyAlignment="1">
      <alignment horizontal="right" vertical="center" wrapText="1"/>
    </xf>
    <xf numFmtId="0" fontId="11" fillId="0" borderId="3" xfId="0" applyFont="1" applyBorder="1" applyAlignment="1">
      <alignment horizontal="right"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 xfId="0" applyFont="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center"/>
    </xf>
    <xf numFmtId="0" fontId="18" fillId="10" borderId="1" xfId="0" applyFont="1" applyFill="1" applyBorder="1" applyAlignment="1">
      <alignment horizontal="center"/>
    </xf>
    <xf numFmtId="0" fontId="17" fillId="0" borderId="1"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FFE593"/>
      <color rgb="FFFFDB69"/>
      <color rgb="FFE2C5FF"/>
      <color rgb="FFCC99FF"/>
      <color rgb="FF00F600"/>
      <color rgb="FFFFBF61"/>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a:latin typeface="Times New Roman" panose="02020603050405020304" pitchFamily="18" charset="0"/>
                <a:cs typeface="Times New Roman" panose="02020603050405020304" pitchFamily="18" charset="0"/>
              </a:rPr>
              <a:t>Complexity drivers Map</a:t>
            </a:r>
            <a:r>
              <a:rPr lang="en-US" sz="1800" b="1" baseline="0">
                <a:latin typeface="Times New Roman" panose="02020603050405020304" pitchFamily="18" charset="0"/>
                <a:cs typeface="Times New Roman" panose="02020603050405020304" pitchFamily="18" charset="0"/>
              </a:rPr>
              <a:t> by Complexity Viewpoints and Common Denominator </a:t>
            </a:r>
            <a:endParaRPr lang="en-US" sz="1800" b="1">
              <a:latin typeface="Times New Roman" panose="02020603050405020304" pitchFamily="18" charset="0"/>
              <a:cs typeface="Times New Roman" panose="02020603050405020304" pitchFamily="18"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ubbleChart>
        <c:varyColors val="0"/>
        <c:ser>
          <c:idx val="0"/>
          <c:order val="0"/>
          <c:tx>
            <c:strRef>
              <c:f>'Figure9 (MP)-Figure 5.3(Thesis)'!$A$19</c:f>
              <c:strCache>
                <c:ptCount val="1"/>
                <c:pt idx="0">
                  <c:v>Bubble values</c:v>
                </c:pt>
              </c:strCache>
            </c:strRef>
          </c:tx>
          <c:spPr>
            <a:solidFill>
              <a:schemeClr val="accent1">
                <a:alpha val="75000"/>
              </a:schemeClr>
            </a:solidFill>
            <a:ln>
              <a:noFill/>
            </a:ln>
            <a:effectLst/>
          </c:spPr>
          <c:invertIfNegative val="0"/>
          <c:dPt>
            <c:idx val="0"/>
            <c:invertIfNegative val="0"/>
            <c:bubble3D val="0"/>
            <c:spPr>
              <a:solidFill>
                <a:srgbClr val="FFE593"/>
              </a:solidFill>
              <a:ln>
                <a:noFill/>
              </a:ln>
              <a:effectLst/>
            </c:spPr>
            <c:extLst>
              <c:ext xmlns:c16="http://schemas.microsoft.com/office/drawing/2014/chart" uri="{C3380CC4-5D6E-409C-BE32-E72D297353CC}">
                <c16:uniqueId val="{00000004-E5F3-40C2-A05E-C0430A7334E5}"/>
              </c:ext>
            </c:extLst>
          </c:dPt>
          <c:dPt>
            <c:idx val="1"/>
            <c:invertIfNegative val="0"/>
            <c:bubble3D val="0"/>
            <c:spPr>
              <a:solidFill>
                <a:srgbClr val="FFE593"/>
              </a:solidFill>
              <a:ln>
                <a:noFill/>
              </a:ln>
              <a:effectLst/>
            </c:spPr>
            <c:extLst>
              <c:ext xmlns:c16="http://schemas.microsoft.com/office/drawing/2014/chart" uri="{C3380CC4-5D6E-409C-BE32-E72D297353CC}">
                <c16:uniqueId val="{00000009-E5F3-40C2-A05E-C0430A7334E5}"/>
              </c:ext>
            </c:extLst>
          </c:dPt>
          <c:dPt>
            <c:idx val="4"/>
            <c:invertIfNegative val="0"/>
            <c:bubble3D val="0"/>
            <c:spPr>
              <a:solidFill>
                <a:srgbClr val="00B050"/>
              </a:solidFill>
              <a:ln>
                <a:noFill/>
              </a:ln>
              <a:effectLst/>
            </c:spPr>
            <c:extLst>
              <c:ext xmlns:c16="http://schemas.microsoft.com/office/drawing/2014/chart" uri="{C3380CC4-5D6E-409C-BE32-E72D297353CC}">
                <c16:uniqueId val="{0000000E-E5F3-40C2-A05E-C0430A7334E5}"/>
              </c:ext>
            </c:extLst>
          </c:dPt>
          <c:dPt>
            <c:idx val="5"/>
            <c:invertIfNegative val="0"/>
            <c:bubble3D val="0"/>
            <c:spPr>
              <a:solidFill>
                <a:srgbClr val="00B050"/>
              </a:solidFill>
              <a:ln>
                <a:noFill/>
              </a:ln>
              <a:effectLst/>
            </c:spPr>
            <c:extLst>
              <c:ext xmlns:c16="http://schemas.microsoft.com/office/drawing/2014/chart" uri="{C3380CC4-5D6E-409C-BE32-E72D297353CC}">
                <c16:uniqueId val="{00000013-E5F3-40C2-A05E-C0430A7334E5}"/>
              </c:ext>
            </c:extLst>
          </c:dPt>
          <c:dPt>
            <c:idx val="6"/>
            <c:invertIfNegative val="0"/>
            <c:bubble3D val="0"/>
            <c:spPr>
              <a:solidFill>
                <a:srgbClr val="00B050"/>
              </a:solidFill>
              <a:ln>
                <a:noFill/>
              </a:ln>
              <a:effectLst/>
            </c:spPr>
            <c:extLst>
              <c:ext xmlns:c16="http://schemas.microsoft.com/office/drawing/2014/chart" uri="{C3380CC4-5D6E-409C-BE32-E72D297353CC}">
                <c16:uniqueId val="{00000018-E5F3-40C2-A05E-C0430A7334E5}"/>
              </c:ext>
            </c:extLst>
          </c:dPt>
          <c:dPt>
            <c:idx val="7"/>
            <c:invertIfNegative val="0"/>
            <c:bubble3D val="0"/>
            <c:spPr>
              <a:solidFill>
                <a:srgbClr val="E2C5FF"/>
              </a:solidFill>
              <a:ln>
                <a:noFill/>
              </a:ln>
              <a:effectLst/>
            </c:spPr>
            <c:extLst>
              <c:ext xmlns:c16="http://schemas.microsoft.com/office/drawing/2014/chart" uri="{C3380CC4-5D6E-409C-BE32-E72D297353CC}">
                <c16:uniqueId val="{0000001D-E5F3-40C2-A05E-C0430A7334E5}"/>
              </c:ext>
            </c:extLst>
          </c:dPt>
          <c:dPt>
            <c:idx val="8"/>
            <c:invertIfNegative val="0"/>
            <c:bubble3D val="0"/>
            <c:spPr>
              <a:solidFill>
                <a:srgbClr val="FFE593"/>
              </a:solidFill>
              <a:ln>
                <a:noFill/>
              </a:ln>
              <a:effectLst/>
            </c:spPr>
            <c:extLst>
              <c:ext xmlns:c16="http://schemas.microsoft.com/office/drawing/2014/chart" uri="{C3380CC4-5D6E-409C-BE32-E72D297353CC}">
                <c16:uniqueId val="{00000003-E5F3-40C2-A05E-C0430A7334E5}"/>
              </c:ext>
            </c:extLst>
          </c:dPt>
          <c:dPt>
            <c:idx val="9"/>
            <c:invertIfNegative val="0"/>
            <c:bubble3D val="0"/>
            <c:spPr>
              <a:solidFill>
                <a:srgbClr val="FFE593"/>
              </a:solidFill>
              <a:ln>
                <a:noFill/>
              </a:ln>
              <a:effectLst/>
            </c:spPr>
            <c:extLst>
              <c:ext xmlns:c16="http://schemas.microsoft.com/office/drawing/2014/chart" uri="{C3380CC4-5D6E-409C-BE32-E72D297353CC}">
                <c16:uniqueId val="{00000008-E5F3-40C2-A05E-C0430A7334E5}"/>
              </c:ext>
            </c:extLst>
          </c:dPt>
          <c:dPt>
            <c:idx val="12"/>
            <c:invertIfNegative val="0"/>
            <c:bubble3D val="0"/>
            <c:spPr>
              <a:solidFill>
                <a:srgbClr val="00B050"/>
              </a:solidFill>
              <a:ln>
                <a:noFill/>
              </a:ln>
              <a:effectLst/>
            </c:spPr>
            <c:extLst>
              <c:ext xmlns:c16="http://schemas.microsoft.com/office/drawing/2014/chart" uri="{C3380CC4-5D6E-409C-BE32-E72D297353CC}">
                <c16:uniqueId val="{0000000D-E5F3-40C2-A05E-C0430A7334E5}"/>
              </c:ext>
            </c:extLst>
          </c:dPt>
          <c:dPt>
            <c:idx val="13"/>
            <c:invertIfNegative val="0"/>
            <c:bubble3D val="0"/>
            <c:spPr>
              <a:solidFill>
                <a:srgbClr val="00B050"/>
              </a:solidFill>
              <a:ln>
                <a:noFill/>
              </a:ln>
              <a:effectLst/>
            </c:spPr>
            <c:extLst>
              <c:ext xmlns:c16="http://schemas.microsoft.com/office/drawing/2014/chart" uri="{C3380CC4-5D6E-409C-BE32-E72D297353CC}">
                <c16:uniqueId val="{00000012-E5F3-40C2-A05E-C0430A7334E5}"/>
              </c:ext>
            </c:extLst>
          </c:dPt>
          <c:dPt>
            <c:idx val="14"/>
            <c:invertIfNegative val="0"/>
            <c:bubble3D val="0"/>
            <c:spPr>
              <a:solidFill>
                <a:srgbClr val="00B050"/>
              </a:solidFill>
              <a:ln>
                <a:noFill/>
              </a:ln>
              <a:effectLst/>
            </c:spPr>
            <c:extLst>
              <c:ext xmlns:c16="http://schemas.microsoft.com/office/drawing/2014/chart" uri="{C3380CC4-5D6E-409C-BE32-E72D297353CC}">
                <c16:uniqueId val="{00000017-E5F3-40C2-A05E-C0430A7334E5}"/>
              </c:ext>
            </c:extLst>
          </c:dPt>
          <c:dPt>
            <c:idx val="15"/>
            <c:invertIfNegative val="0"/>
            <c:bubble3D val="0"/>
            <c:spPr>
              <a:solidFill>
                <a:srgbClr val="E2C5FF"/>
              </a:solidFill>
              <a:ln>
                <a:noFill/>
              </a:ln>
              <a:effectLst/>
            </c:spPr>
            <c:extLst>
              <c:ext xmlns:c16="http://schemas.microsoft.com/office/drawing/2014/chart" uri="{C3380CC4-5D6E-409C-BE32-E72D297353CC}">
                <c16:uniqueId val="{0000001C-E5F3-40C2-A05E-C0430A7334E5}"/>
              </c:ext>
            </c:extLst>
          </c:dPt>
          <c:dPt>
            <c:idx val="16"/>
            <c:invertIfNegative val="0"/>
            <c:bubble3D val="0"/>
            <c:spPr>
              <a:solidFill>
                <a:srgbClr val="FFE593"/>
              </a:solidFill>
              <a:ln>
                <a:noFill/>
              </a:ln>
              <a:effectLst/>
            </c:spPr>
            <c:extLst>
              <c:ext xmlns:c16="http://schemas.microsoft.com/office/drawing/2014/chart" uri="{C3380CC4-5D6E-409C-BE32-E72D297353CC}">
                <c16:uniqueId val="{00000002-E5F3-40C2-A05E-C0430A7334E5}"/>
              </c:ext>
            </c:extLst>
          </c:dPt>
          <c:dPt>
            <c:idx val="17"/>
            <c:invertIfNegative val="0"/>
            <c:bubble3D val="0"/>
            <c:spPr>
              <a:solidFill>
                <a:srgbClr val="FFE593"/>
              </a:solidFill>
              <a:ln>
                <a:noFill/>
              </a:ln>
              <a:effectLst/>
            </c:spPr>
            <c:extLst>
              <c:ext xmlns:c16="http://schemas.microsoft.com/office/drawing/2014/chart" uri="{C3380CC4-5D6E-409C-BE32-E72D297353CC}">
                <c16:uniqueId val="{00000007-E5F3-40C2-A05E-C0430A7334E5}"/>
              </c:ext>
            </c:extLst>
          </c:dPt>
          <c:dPt>
            <c:idx val="20"/>
            <c:invertIfNegative val="0"/>
            <c:bubble3D val="0"/>
            <c:spPr>
              <a:solidFill>
                <a:srgbClr val="00B050"/>
              </a:solidFill>
              <a:ln>
                <a:noFill/>
              </a:ln>
              <a:effectLst/>
            </c:spPr>
            <c:extLst>
              <c:ext xmlns:c16="http://schemas.microsoft.com/office/drawing/2014/chart" uri="{C3380CC4-5D6E-409C-BE32-E72D297353CC}">
                <c16:uniqueId val="{0000000C-E5F3-40C2-A05E-C0430A7334E5}"/>
              </c:ext>
            </c:extLst>
          </c:dPt>
          <c:dPt>
            <c:idx val="21"/>
            <c:invertIfNegative val="0"/>
            <c:bubble3D val="0"/>
            <c:spPr>
              <a:solidFill>
                <a:srgbClr val="00B050"/>
              </a:solidFill>
              <a:ln>
                <a:noFill/>
              </a:ln>
              <a:effectLst/>
            </c:spPr>
            <c:extLst>
              <c:ext xmlns:c16="http://schemas.microsoft.com/office/drawing/2014/chart" uri="{C3380CC4-5D6E-409C-BE32-E72D297353CC}">
                <c16:uniqueId val="{00000011-E5F3-40C2-A05E-C0430A7334E5}"/>
              </c:ext>
            </c:extLst>
          </c:dPt>
          <c:dPt>
            <c:idx val="22"/>
            <c:invertIfNegative val="0"/>
            <c:bubble3D val="0"/>
            <c:spPr>
              <a:solidFill>
                <a:srgbClr val="00B050"/>
              </a:solidFill>
              <a:ln>
                <a:noFill/>
              </a:ln>
              <a:effectLst/>
            </c:spPr>
            <c:extLst>
              <c:ext xmlns:c16="http://schemas.microsoft.com/office/drawing/2014/chart" uri="{C3380CC4-5D6E-409C-BE32-E72D297353CC}">
                <c16:uniqueId val="{00000016-E5F3-40C2-A05E-C0430A7334E5}"/>
              </c:ext>
            </c:extLst>
          </c:dPt>
          <c:dPt>
            <c:idx val="23"/>
            <c:invertIfNegative val="0"/>
            <c:bubble3D val="0"/>
            <c:spPr>
              <a:solidFill>
                <a:srgbClr val="E2C5FF"/>
              </a:solidFill>
              <a:ln>
                <a:noFill/>
              </a:ln>
              <a:effectLst/>
            </c:spPr>
            <c:extLst>
              <c:ext xmlns:c16="http://schemas.microsoft.com/office/drawing/2014/chart" uri="{C3380CC4-5D6E-409C-BE32-E72D297353CC}">
                <c16:uniqueId val="{0000001B-E5F3-40C2-A05E-C0430A7334E5}"/>
              </c:ext>
            </c:extLst>
          </c:dPt>
          <c:dPt>
            <c:idx val="24"/>
            <c:invertIfNegative val="0"/>
            <c:bubble3D val="0"/>
            <c:spPr>
              <a:solidFill>
                <a:srgbClr val="FFE593"/>
              </a:solidFill>
              <a:ln>
                <a:noFill/>
              </a:ln>
              <a:effectLst/>
            </c:spPr>
            <c:extLst>
              <c:ext xmlns:c16="http://schemas.microsoft.com/office/drawing/2014/chart" uri="{C3380CC4-5D6E-409C-BE32-E72D297353CC}">
                <c16:uniqueId val="{00000001-E5F3-40C2-A05E-C0430A7334E5}"/>
              </c:ext>
            </c:extLst>
          </c:dPt>
          <c:dPt>
            <c:idx val="25"/>
            <c:invertIfNegative val="0"/>
            <c:bubble3D val="0"/>
            <c:spPr>
              <a:solidFill>
                <a:srgbClr val="FFE593"/>
              </a:solidFill>
              <a:ln>
                <a:noFill/>
              </a:ln>
              <a:effectLst/>
            </c:spPr>
            <c:extLst>
              <c:ext xmlns:c16="http://schemas.microsoft.com/office/drawing/2014/chart" uri="{C3380CC4-5D6E-409C-BE32-E72D297353CC}">
                <c16:uniqueId val="{00000006-E5F3-40C2-A05E-C0430A7334E5}"/>
              </c:ext>
            </c:extLst>
          </c:dPt>
          <c:dPt>
            <c:idx val="28"/>
            <c:invertIfNegative val="0"/>
            <c:bubble3D val="0"/>
            <c:spPr>
              <a:solidFill>
                <a:srgbClr val="00B050"/>
              </a:solidFill>
              <a:ln>
                <a:noFill/>
              </a:ln>
              <a:effectLst/>
            </c:spPr>
            <c:extLst>
              <c:ext xmlns:c16="http://schemas.microsoft.com/office/drawing/2014/chart" uri="{C3380CC4-5D6E-409C-BE32-E72D297353CC}">
                <c16:uniqueId val="{0000000B-E5F3-40C2-A05E-C0430A7334E5}"/>
              </c:ext>
            </c:extLst>
          </c:dPt>
          <c:dPt>
            <c:idx val="29"/>
            <c:invertIfNegative val="0"/>
            <c:bubble3D val="0"/>
            <c:spPr>
              <a:solidFill>
                <a:srgbClr val="00B050"/>
              </a:solidFill>
              <a:ln>
                <a:noFill/>
              </a:ln>
              <a:effectLst/>
            </c:spPr>
            <c:extLst>
              <c:ext xmlns:c16="http://schemas.microsoft.com/office/drawing/2014/chart" uri="{C3380CC4-5D6E-409C-BE32-E72D297353CC}">
                <c16:uniqueId val="{00000010-E5F3-40C2-A05E-C0430A7334E5}"/>
              </c:ext>
            </c:extLst>
          </c:dPt>
          <c:dPt>
            <c:idx val="30"/>
            <c:invertIfNegative val="0"/>
            <c:bubble3D val="0"/>
            <c:spPr>
              <a:solidFill>
                <a:srgbClr val="00B050"/>
              </a:solidFill>
              <a:ln>
                <a:noFill/>
              </a:ln>
              <a:effectLst/>
            </c:spPr>
            <c:extLst>
              <c:ext xmlns:c16="http://schemas.microsoft.com/office/drawing/2014/chart" uri="{C3380CC4-5D6E-409C-BE32-E72D297353CC}">
                <c16:uniqueId val="{00000015-E5F3-40C2-A05E-C0430A7334E5}"/>
              </c:ext>
            </c:extLst>
          </c:dPt>
          <c:dPt>
            <c:idx val="31"/>
            <c:invertIfNegative val="0"/>
            <c:bubble3D val="0"/>
            <c:spPr>
              <a:solidFill>
                <a:srgbClr val="E2C5FF"/>
              </a:solidFill>
              <a:ln>
                <a:noFill/>
              </a:ln>
              <a:effectLst/>
            </c:spPr>
            <c:extLst>
              <c:ext xmlns:c16="http://schemas.microsoft.com/office/drawing/2014/chart" uri="{C3380CC4-5D6E-409C-BE32-E72D297353CC}">
                <c16:uniqueId val="{0000001A-E5F3-40C2-A05E-C0430A7334E5}"/>
              </c:ext>
            </c:extLst>
          </c:dPt>
          <c:dPt>
            <c:idx val="32"/>
            <c:invertIfNegative val="0"/>
            <c:bubble3D val="0"/>
            <c:spPr>
              <a:solidFill>
                <a:srgbClr val="FFE593"/>
              </a:solidFill>
              <a:ln>
                <a:solidFill>
                  <a:srgbClr val="FFC000"/>
                </a:solidFill>
              </a:ln>
              <a:effectLst/>
            </c:spPr>
            <c:extLst>
              <c:ext xmlns:c16="http://schemas.microsoft.com/office/drawing/2014/chart" uri="{C3380CC4-5D6E-409C-BE32-E72D297353CC}">
                <c16:uniqueId val="{00000000-E5F3-40C2-A05E-C0430A7334E5}"/>
              </c:ext>
            </c:extLst>
          </c:dPt>
          <c:dPt>
            <c:idx val="33"/>
            <c:invertIfNegative val="0"/>
            <c:bubble3D val="0"/>
            <c:spPr>
              <a:solidFill>
                <a:srgbClr val="FFE593"/>
              </a:solidFill>
              <a:ln>
                <a:noFill/>
              </a:ln>
              <a:effectLst/>
            </c:spPr>
            <c:extLst>
              <c:ext xmlns:c16="http://schemas.microsoft.com/office/drawing/2014/chart" uri="{C3380CC4-5D6E-409C-BE32-E72D297353CC}">
                <c16:uniqueId val="{00000005-E5F3-40C2-A05E-C0430A7334E5}"/>
              </c:ext>
            </c:extLst>
          </c:dPt>
          <c:dPt>
            <c:idx val="36"/>
            <c:invertIfNegative val="0"/>
            <c:bubble3D val="0"/>
            <c:spPr>
              <a:solidFill>
                <a:srgbClr val="00B050"/>
              </a:solidFill>
              <a:ln>
                <a:noFill/>
              </a:ln>
              <a:effectLst/>
            </c:spPr>
            <c:extLst>
              <c:ext xmlns:c16="http://schemas.microsoft.com/office/drawing/2014/chart" uri="{C3380CC4-5D6E-409C-BE32-E72D297353CC}">
                <c16:uniqueId val="{0000000A-E5F3-40C2-A05E-C0430A7334E5}"/>
              </c:ext>
            </c:extLst>
          </c:dPt>
          <c:dPt>
            <c:idx val="37"/>
            <c:invertIfNegative val="0"/>
            <c:bubble3D val="0"/>
            <c:spPr>
              <a:solidFill>
                <a:srgbClr val="00B050"/>
              </a:solidFill>
              <a:ln>
                <a:noFill/>
              </a:ln>
              <a:effectLst/>
            </c:spPr>
            <c:extLst>
              <c:ext xmlns:c16="http://schemas.microsoft.com/office/drawing/2014/chart" uri="{C3380CC4-5D6E-409C-BE32-E72D297353CC}">
                <c16:uniqueId val="{0000000F-E5F3-40C2-A05E-C0430A7334E5}"/>
              </c:ext>
            </c:extLst>
          </c:dPt>
          <c:dPt>
            <c:idx val="38"/>
            <c:invertIfNegative val="0"/>
            <c:bubble3D val="0"/>
            <c:spPr>
              <a:solidFill>
                <a:srgbClr val="00B050"/>
              </a:solidFill>
              <a:ln>
                <a:noFill/>
              </a:ln>
              <a:effectLst/>
            </c:spPr>
            <c:extLst>
              <c:ext xmlns:c16="http://schemas.microsoft.com/office/drawing/2014/chart" uri="{C3380CC4-5D6E-409C-BE32-E72D297353CC}">
                <c16:uniqueId val="{00000014-E5F3-40C2-A05E-C0430A7334E5}"/>
              </c:ext>
            </c:extLst>
          </c:dPt>
          <c:dPt>
            <c:idx val="39"/>
            <c:invertIfNegative val="0"/>
            <c:bubble3D val="0"/>
            <c:spPr>
              <a:solidFill>
                <a:srgbClr val="E2C5FF"/>
              </a:solidFill>
              <a:ln>
                <a:noFill/>
              </a:ln>
              <a:effectLst/>
            </c:spPr>
            <c:extLst>
              <c:ext xmlns:c16="http://schemas.microsoft.com/office/drawing/2014/chart" uri="{C3380CC4-5D6E-409C-BE32-E72D297353CC}">
                <c16:uniqueId val="{00000019-E5F3-40C2-A05E-C0430A7334E5}"/>
              </c:ext>
            </c:extLst>
          </c:dPt>
          <c:dLbls>
            <c:dLbl>
              <c:idx val="0"/>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4-E5F3-40C2-A05E-C0430A7334E5}"/>
                </c:ext>
              </c:extLst>
            </c:dLbl>
            <c:dLbl>
              <c:idx val="1"/>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9-E5F3-40C2-A05E-C0430A7334E5}"/>
                </c:ext>
              </c:extLst>
            </c:dLbl>
            <c:dLbl>
              <c:idx val="7"/>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1D-E5F3-40C2-A05E-C0430A7334E5}"/>
                </c:ext>
              </c:extLst>
            </c:dLbl>
            <c:dLbl>
              <c:idx val="8"/>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3-E5F3-40C2-A05E-C0430A7334E5}"/>
                </c:ext>
              </c:extLst>
            </c:dLbl>
            <c:dLbl>
              <c:idx val="9"/>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8-E5F3-40C2-A05E-C0430A7334E5}"/>
                </c:ext>
              </c:extLst>
            </c:dLbl>
            <c:dLbl>
              <c:idx val="15"/>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1C-E5F3-40C2-A05E-C0430A7334E5}"/>
                </c:ext>
              </c:extLst>
            </c:dLbl>
            <c:dLbl>
              <c:idx val="16"/>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2-E5F3-40C2-A05E-C0430A7334E5}"/>
                </c:ext>
              </c:extLst>
            </c:dLbl>
            <c:dLbl>
              <c:idx val="17"/>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7-E5F3-40C2-A05E-C0430A7334E5}"/>
                </c:ext>
              </c:extLst>
            </c:dLbl>
            <c:dLbl>
              <c:idx val="23"/>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1B-E5F3-40C2-A05E-C0430A7334E5}"/>
                </c:ext>
              </c:extLst>
            </c:dLbl>
            <c:dLbl>
              <c:idx val="24"/>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1-E5F3-40C2-A05E-C0430A7334E5}"/>
                </c:ext>
              </c:extLst>
            </c:dLbl>
            <c:dLbl>
              <c:idx val="25"/>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6-E5F3-40C2-A05E-C0430A7334E5}"/>
                </c:ext>
              </c:extLst>
            </c:dLbl>
            <c:dLbl>
              <c:idx val="31"/>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1A-E5F3-40C2-A05E-C0430A7334E5}"/>
                </c:ext>
              </c:extLst>
            </c:dLbl>
            <c:dLbl>
              <c:idx val="32"/>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0-E5F3-40C2-A05E-C0430A7334E5}"/>
                </c:ext>
              </c:extLst>
            </c:dLbl>
            <c:dLbl>
              <c:idx val="33"/>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05-E5F3-40C2-A05E-C0430A7334E5}"/>
                </c:ext>
              </c:extLst>
            </c:dLbl>
            <c:dLbl>
              <c:idx val="39"/>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extLst>
                <c:ext xmlns:c16="http://schemas.microsoft.com/office/drawing/2014/chart" uri="{C3380CC4-5D6E-409C-BE32-E72D297353CC}">
                  <c16:uniqueId val="{00000019-E5F3-40C2-A05E-C0430A7334E5}"/>
                </c:ext>
              </c:extLst>
            </c:dLbl>
            <c:spPr>
              <a:noFill/>
              <a:ln>
                <a:noFill/>
              </a:ln>
              <a:effectLst/>
            </c:spPr>
            <c:txPr>
              <a:bodyPr rot="0" spcFirstLastPara="1" vertOverflow="ellipsis" vert="horz" wrap="square" lIns="38100" tIns="19050" rIns="38100" bIns="19050" anchor="ctr" anchorCtr="1">
                <a:spAutoFit/>
              </a:bodyPr>
              <a:lstStyle/>
              <a:p>
                <a:pPr>
                  <a:defRPr sz="1800" b="0" i="1" u="none" strike="noStrike" kern="1200" baseline="0">
                    <a:solidFill>
                      <a:schemeClr val="bg1"/>
                    </a:solidFill>
                    <a:latin typeface="Times New Roman" panose="02020603050405020304" pitchFamily="18" charset="0"/>
                    <a:ea typeface="+mn-ea"/>
                    <a:cs typeface="Times New Roman" panose="02020603050405020304" pitchFamily="18" charset="0"/>
                  </a:defRPr>
                </a:pPr>
                <a:endParaRPr lang="nl-NL"/>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xVal>
            <c:numRef>
              <c:f>'Figure9 (MP)-Figure 5.3(Thesis)'!$B$17:$AO$17</c:f>
              <c:numCache>
                <c:formatCode>General</c:formatCode>
                <c:ptCount val="40"/>
                <c:pt idx="0">
                  <c:v>5</c:v>
                </c:pt>
                <c:pt idx="1">
                  <c:v>10</c:v>
                </c:pt>
                <c:pt idx="2">
                  <c:v>15</c:v>
                </c:pt>
                <c:pt idx="3">
                  <c:v>20</c:v>
                </c:pt>
                <c:pt idx="4">
                  <c:v>25</c:v>
                </c:pt>
                <c:pt idx="5">
                  <c:v>30</c:v>
                </c:pt>
                <c:pt idx="6">
                  <c:v>35</c:v>
                </c:pt>
                <c:pt idx="7">
                  <c:v>40</c:v>
                </c:pt>
                <c:pt idx="8">
                  <c:v>5</c:v>
                </c:pt>
                <c:pt idx="9">
                  <c:v>10</c:v>
                </c:pt>
                <c:pt idx="10">
                  <c:v>15</c:v>
                </c:pt>
                <c:pt idx="11">
                  <c:v>20</c:v>
                </c:pt>
                <c:pt idx="12">
                  <c:v>25</c:v>
                </c:pt>
                <c:pt idx="13">
                  <c:v>30</c:v>
                </c:pt>
                <c:pt idx="14">
                  <c:v>35</c:v>
                </c:pt>
                <c:pt idx="15">
                  <c:v>40</c:v>
                </c:pt>
                <c:pt idx="16">
                  <c:v>5</c:v>
                </c:pt>
                <c:pt idx="17">
                  <c:v>10</c:v>
                </c:pt>
                <c:pt idx="18">
                  <c:v>15</c:v>
                </c:pt>
                <c:pt idx="19">
                  <c:v>20</c:v>
                </c:pt>
                <c:pt idx="20">
                  <c:v>25</c:v>
                </c:pt>
                <c:pt idx="21">
                  <c:v>30</c:v>
                </c:pt>
                <c:pt idx="22">
                  <c:v>35</c:v>
                </c:pt>
                <c:pt idx="23">
                  <c:v>40</c:v>
                </c:pt>
                <c:pt idx="24">
                  <c:v>5</c:v>
                </c:pt>
                <c:pt idx="25">
                  <c:v>10</c:v>
                </c:pt>
                <c:pt idx="26">
                  <c:v>15</c:v>
                </c:pt>
                <c:pt idx="27">
                  <c:v>20</c:v>
                </c:pt>
                <c:pt idx="28">
                  <c:v>25</c:v>
                </c:pt>
                <c:pt idx="29">
                  <c:v>30</c:v>
                </c:pt>
                <c:pt idx="30">
                  <c:v>35</c:v>
                </c:pt>
                <c:pt idx="31">
                  <c:v>40</c:v>
                </c:pt>
                <c:pt idx="32">
                  <c:v>5</c:v>
                </c:pt>
                <c:pt idx="33">
                  <c:v>10</c:v>
                </c:pt>
                <c:pt idx="34">
                  <c:v>15</c:v>
                </c:pt>
                <c:pt idx="35">
                  <c:v>20</c:v>
                </c:pt>
                <c:pt idx="36">
                  <c:v>25</c:v>
                </c:pt>
                <c:pt idx="37">
                  <c:v>30</c:v>
                </c:pt>
                <c:pt idx="38">
                  <c:v>35</c:v>
                </c:pt>
                <c:pt idx="39">
                  <c:v>40</c:v>
                </c:pt>
              </c:numCache>
            </c:numRef>
          </c:xVal>
          <c:yVal>
            <c:numRef>
              <c:f>'Figure9 (MP)-Figure 5.3(Thesis)'!$B$18:$AO$18</c:f>
              <c:numCache>
                <c:formatCode>General</c:formatCode>
                <c:ptCount val="40"/>
                <c:pt idx="0">
                  <c:v>5</c:v>
                </c:pt>
                <c:pt idx="1">
                  <c:v>5</c:v>
                </c:pt>
                <c:pt idx="2">
                  <c:v>5</c:v>
                </c:pt>
                <c:pt idx="3">
                  <c:v>5</c:v>
                </c:pt>
                <c:pt idx="4">
                  <c:v>5</c:v>
                </c:pt>
                <c:pt idx="5">
                  <c:v>5</c:v>
                </c:pt>
                <c:pt idx="6">
                  <c:v>5</c:v>
                </c:pt>
                <c:pt idx="7">
                  <c:v>5</c:v>
                </c:pt>
                <c:pt idx="8">
                  <c:v>10</c:v>
                </c:pt>
                <c:pt idx="9">
                  <c:v>10</c:v>
                </c:pt>
                <c:pt idx="10">
                  <c:v>10</c:v>
                </c:pt>
                <c:pt idx="11">
                  <c:v>10</c:v>
                </c:pt>
                <c:pt idx="12">
                  <c:v>10</c:v>
                </c:pt>
                <c:pt idx="13">
                  <c:v>10</c:v>
                </c:pt>
                <c:pt idx="14">
                  <c:v>10</c:v>
                </c:pt>
                <c:pt idx="15">
                  <c:v>10</c:v>
                </c:pt>
                <c:pt idx="16">
                  <c:v>15</c:v>
                </c:pt>
                <c:pt idx="17">
                  <c:v>15</c:v>
                </c:pt>
                <c:pt idx="18">
                  <c:v>15</c:v>
                </c:pt>
                <c:pt idx="19">
                  <c:v>15</c:v>
                </c:pt>
                <c:pt idx="20">
                  <c:v>15</c:v>
                </c:pt>
                <c:pt idx="21">
                  <c:v>15</c:v>
                </c:pt>
                <c:pt idx="22">
                  <c:v>15</c:v>
                </c:pt>
                <c:pt idx="23">
                  <c:v>15</c:v>
                </c:pt>
                <c:pt idx="24">
                  <c:v>20</c:v>
                </c:pt>
                <c:pt idx="25">
                  <c:v>20</c:v>
                </c:pt>
                <c:pt idx="26">
                  <c:v>20</c:v>
                </c:pt>
                <c:pt idx="27">
                  <c:v>20</c:v>
                </c:pt>
                <c:pt idx="28">
                  <c:v>20</c:v>
                </c:pt>
                <c:pt idx="29">
                  <c:v>20</c:v>
                </c:pt>
                <c:pt idx="30">
                  <c:v>20</c:v>
                </c:pt>
                <c:pt idx="31">
                  <c:v>20</c:v>
                </c:pt>
                <c:pt idx="32">
                  <c:v>25</c:v>
                </c:pt>
                <c:pt idx="33">
                  <c:v>25</c:v>
                </c:pt>
                <c:pt idx="34">
                  <c:v>25</c:v>
                </c:pt>
                <c:pt idx="35">
                  <c:v>25</c:v>
                </c:pt>
                <c:pt idx="36">
                  <c:v>25</c:v>
                </c:pt>
                <c:pt idx="37">
                  <c:v>25</c:v>
                </c:pt>
                <c:pt idx="38">
                  <c:v>25</c:v>
                </c:pt>
                <c:pt idx="39">
                  <c:v>25</c:v>
                </c:pt>
              </c:numCache>
            </c:numRef>
          </c:yVal>
          <c:bubbleSize>
            <c:numRef>
              <c:f>'Figure9 (MP)-Figure 5.3(Thesis)'!$B$19:$AO$19</c:f>
              <c:numCache>
                <c:formatCode>General</c:formatCode>
                <c:ptCount val="40"/>
                <c:pt idx="0">
                  <c:v>85</c:v>
                </c:pt>
                <c:pt idx="1">
                  <c:v>67</c:v>
                </c:pt>
                <c:pt idx="2">
                  <c:v>75</c:v>
                </c:pt>
                <c:pt idx="3">
                  <c:v>7</c:v>
                </c:pt>
                <c:pt idx="4">
                  <c:v>10</c:v>
                </c:pt>
                <c:pt idx="5">
                  <c:v>47</c:v>
                </c:pt>
                <c:pt idx="6">
                  <c:v>57</c:v>
                </c:pt>
                <c:pt idx="7">
                  <c:v>57</c:v>
                </c:pt>
                <c:pt idx="8">
                  <c:v>45</c:v>
                </c:pt>
                <c:pt idx="9">
                  <c:v>24</c:v>
                </c:pt>
                <c:pt idx="10">
                  <c:v>46</c:v>
                </c:pt>
                <c:pt idx="11">
                  <c:v>5</c:v>
                </c:pt>
                <c:pt idx="12">
                  <c:v>17</c:v>
                </c:pt>
                <c:pt idx="13">
                  <c:v>53</c:v>
                </c:pt>
                <c:pt idx="14">
                  <c:v>27</c:v>
                </c:pt>
                <c:pt idx="15">
                  <c:v>22</c:v>
                </c:pt>
                <c:pt idx="16">
                  <c:v>19</c:v>
                </c:pt>
                <c:pt idx="17">
                  <c:v>16</c:v>
                </c:pt>
                <c:pt idx="18">
                  <c:v>18</c:v>
                </c:pt>
                <c:pt idx="19">
                  <c:v>9</c:v>
                </c:pt>
                <c:pt idx="20">
                  <c:v>3</c:v>
                </c:pt>
                <c:pt idx="21">
                  <c:v>43</c:v>
                </c:pt>
                <c:pt idx="22">
                  <c:v>20</c:v>
                </c:pt>
                <c:pt idx="23">
                  <c:v>11</c:v>
                </c:pt>
                <c:pt idx="24">
                  <c:v>37</c:v>
                </c:pt>
                <c:pt idx="25">
                  <c:v>60</c:v>
                </c:pt>
                <c:pt idx="26">
                  <c:v>36</c:v>
                </c:pt>
                <c:pt idx="27">
                  <c:v>25</c:v>
                </c:pt>
                <c:pt idx="28">
                  <c:v>69</c:v>
                </c:pt>
                <c:pt idx="29">
                  <c:v>62</c:v>
                </c:pt>
                <c:pt idx="30">
                  <c:v>64</c:v>
                </c:pt>
                <c:pt idx="31">
                  <c:v>47</c:v>
                </c:pt>
                <c:pt idx="32">
                  <c:v>54</c:v>
                </c:pt>
                <c:pt idx="33">
                  <c:v>68</c:v>
                </c:pt>
                <c:pt idx="34">
                  <c:v>65</c:v>
                </c:pt>
                <c:pt idx="35">
                  <c:v>18</c:v>
                </c:pt>
                <c:pt idx="36">
                  <c:v>78</c:v>
                </c:pt>
                <c:pt idx="37">
                  <c:v>108</c:v>
                </c:pt>
                <c:pt idx="38">
                  <c:v>70</c:v>
                </c:pt>
                <c:pt idx="39">
                  <c:v>51</c:v>
                </c:pt>
              </c:numCache>
            </c:numRef>
          </c:bubbleSize>
          <c:bubble3D val="0"/>
          <c:extLst>
            <c:ext xmlns:c16="http://schemas.microsoft.com/office/drawing/2014/chart" uri="{C3380CC4-5D6E-409C-BE32-E72D297353CC}">
              <c16:uniqueId val="{00000000-307F-48DA-9748-A6A34B68ACA0}"/>
            </c:ext>
          </c:extLst>
        </c:ser>
        <c:dLbls>
          <c:showLegendKey val="0"/>
          <c:showVal val="0"/>
          <c:showCatName val="0"/>
          <c:showSerName val="0"/>
          <c:showPercent val="0"/>
          <c:showBubbleSize val="0"/>
        </c:dLbls>
        <c:bubbleScale val="100"/>
        <c:showNegBubbles val="0"/>
        <c:axId val="833112208"/>
        <c:axId val="833113848"/>
        <c:extLst/>
      </c:bubbleChart>
      <c:valAx>
        <c:axId val="833112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one"/>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833113848"/>
        <c:crosses val="autoZero"/>
        <c:crossBetween val="midCat"/>
        <c:majorUnit val="5"/>
      </c:valAx>
      <c:valAx>
        <c:axId val="833113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out"/>
        <c:minorTickMark val="none"/>
        <c:tickLblPos val="none"/>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8331122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ubbleChart>
        <c:varyColors val="0"/>
        <c:ser>
          <c:idx val="0"/>
          <c:order val="0"/>
          <c:tx>
            <c:strRef>
              <c:f>Sheet2!$A$19</c:f>
              <c:strCache>
                <c:ptCount val="1"/>
                <c:pt idx="0">
                  <c:v>Bubble values</c:v>
                </c:pt>
              </c:strCache>
            </c:strRef>
          </c:tx>
          <c:spPr>
            <a:solidFill>
              <a:schemeClr val="accent1">
                <a:alpha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xVal>
            <c:numRef>
              <c:f>Sheet2!$B$17:$AP$17</c:f>
              <c:numCache>
                <c:formatCode>General</c:formatCode>
                <c:ptCount val="41"/>
                <c:pt idx="0">
                  <c:v>5</c:v>
                </c:pt>
                <c:pt idx="1">
                  <c:v>10</c:v>
                </c:pt>
                <c:pt idx="2">
                  <c:v>15</c:v>
                </c:pt>
                <c:pt idx="3">
                  <c:v>20</c:v>
                </c:pt>
                <c:pt idx="4">
                  <c:v>25</c:v>
                </c:pt>
                <c:pt idx="5">
                  <c:v>30</c:v>
                </c:pt>
                <c:pt idx="6">
                  <c:v>35</c:v>
                </c:pt>
                <c:pt idx="7">
                  <c:v>40</c:v>
                </c:pt>
                <c:pt idx="9">
                  <c:v>5</c:v>
                </c:pt>
                <c:pt idx="10">
                  <c:v>10</c:v>
                </c:pt>
                <c:pt idx="11">
                  <c:v>15</c:v>
                </c:pt>
                <c:pt idx="12">
                  <c:v>20</c:v>
                </c:pt>
                <c:pt idx="13">
                  <c:v>25</c:v>
                </c:pt>
                <c:pt idx="14">
                  <c:v>30</c:v>
                </c:pt>
                <c:pt idx="15">
                  <c:v>35</c:v>
                </c:pt>
                <c:pt idx="16">
                  <c:v>40</c:v>
                </c:pt>
                <c:pt idx="17">
                  <c:v>5</c:v>
                </c:pt>
                <c:pt idx="18">
                  <c:v>10</c:v>
                </c:pt>
                <c:pt idx="19">
                  <c:v>15</c:v>
                </c:pt>
                <c:pt idx="20">
                  <c:v>20</c:v>
                </c:pt>
                <c:pt idx="21">
                  <c:v>25</c:v>
                </c:pt>
                <c:pt idx="22">
                  <c:v>30</c:v>
                </c:pt>
                <c:pt idx="23">
                  <c:v>35</c:v>
                </c:pt>
                <c:pt idx="24">
                  <c:v>40</c:v>
                </c:pt>
                <c:pt idx="25">
                  <c:v>5</c:v>
                </c:pt>
                <c:pt idx="26">
                  <c:v>10</c:v>
                </c:pt>
                <c:pt idx="27">
                  <c:v>15</c:v>
                </c:pt>
                <c:pt idx="28">
                  <c:v>20</c:v>
                </c:pt>
                <c:pt idx="29">
                  <c:v>25</c:v>
                </c:pt>
                <c:pt idx="30">
                  <c:v>30</c:v>
                </c:pt>
                <c:pt idx="31">
                  <c:v>35</c:v>
                </c:pt>
                <c:pt idx="32">
                  <c:v>40</c:v>
                </c:pt>
                <c:pt idx="33">
                  <c:v>5</c:v>
                </c:pt>
                <c:pt idx="34">
                  <c:v>10</c:v>
                </c:pt>
                <c:pt idx="35">
                  <c:v>15</c:v>
                </c:pt>
                <c:pt idx="36">
                  <c:v>20</c:v>
                </c:pt>
                <c:pt idx="37">
                  <c:v>25</c:v>
                </c:pt>
                <c:pt idx="38">
                  <c:v>30</c:v>
                </c:pt>
                <c:pt idx="39">
                  <c:v>35</c:v>
                </c:pt>
                <c:pt idx="40">
                  <c:v>40</c:v>
                </c:pt>
              </c:numCache>
            </c:numRef>
          </c:xVal>
          <c:yVal>
            <c:numRef>
              <c:f>Sheet2!$B$18:$AP$18</c:f>
              <c:numCache>
                <c:formatCode>General</c:formatCode>
                <c:ptCount val="41"/>
                <c:pt idx="0">
                  <c:v>5</c:v>
                </c:pt>
                <c:pt idx="1">
                  <c:v>5</c:v>
                </c:pt>
                <c:pt idx="2">
                  <c:v>5</c:v>
                </c:pt>
                <c:pt idx="3">
                  <c:v>5</c:v>
                </c:pt>
                <c:pt idx="4">
                  <c:v>5</c:v>
                </c:pt>
                <c:pt idx="5">
                  <c:v>5</c:v>
                </c:pt>
                <c:pt idx="6">
                  <c:v>5</c:v>
                </c:pt>
                <c:pt idx="7">
                  <c:v>5</c:v>
                </c:pt>
                <c:pt idx="9">
                  <c:v>10</c:v>
                </c:pt>
                <c:pt idx="10">
                  <c:v>10</c:v>
                </c:pt>
                <c:pt idx="11">
                  <c:v>10</c:v>
                </c:pt>
                <c:pt idx="12">
                  <c:v>10</c:v>
                </c:pt>
                <c:pt idx="13">
                  <c:v>10</c:v>
                </c:pt>
                <c:pt idx="14">
                  <c:v>10</c:v>
                </c:pt>
                <c:pt idx="15">
                  <c:v>10</c:v>
                </c:pt>
                <c:pt idx="16">
                  <c:v>10</c:v>
                </c:pt>
                <c:pt idx="17">
                  <c:v>15</c:v>
                </c:pt>
                <c:pt idx="18">
                  <c:v>15</c:v>
                </c:pt>
                <c:pt idx="19">
                  <c:v>15</c:v>
                </c:pt>
                <c:pt idx="20">
                  <c:v>15</c:v>
                </c:pt>
                <c:pt idx="21">
                  <c:v>15</c:v>
                </c:pt>
                <c:pt idx="22">
                  <c:v>15</c:v>
                </c:pt>
                <c:pt idx="23">
                  <c:v>15</c:v>
                </c:pt>
                <c:pt idx="24">
                  <c:v>15</c:v>
                </c:pt>
                <c:pt idx="25">
                  <c:v>20</c:v>
                </c:pt>
                <c:pt idx="26">
                  <c:v>20</c:v>
                </c:pt>
                <c:pt idx="27">
                  <c:v>20</c:v>
                </c:pt>
                <c:pt idx="28">
                  <c:v>20</c:v>
                </c:pt>
                <c:pt idx="29">
                  <c:v>20</c:v>
                </c:pt>
                <c:pt idx="30">
                  <c:v>20</c:v>
                </c:pt>
                <c:pt idx="31">
                  <c:v>20</c:v>
                </c:pt>
                <c:pt idx="32">
                  <c:v>20</c:v>
                </c:pt>
                <c:pt idx="33">
                  <c:v>25</c:v>
                </c:pt>
                <c:pt idx="34">
                  <c:v>25</c:v>
                </c:pt>
                <c:pt idx="35">
                  <c:v>25</c:v>
                </c:pt>
                <c:pt idx="36">
                  <c:v>25</c:v>
                </c:pt>
                <c:pt idx="37">
                  <c:v>25</c:v>
                </c:pt>
                <c:pt idx="38">
                  <c:v>25</c:v>
                </c:pt>
                <c:pt idx="39">
                  <c:v>25</c:v>
                </c:pt>
                <c:pt idx="40">
                  <c:v>25</c:v>
                </c:pt>
              </c:numCache>
            </c:numRef>
          </c:yVal>
          <c:bubbleSize>
            <c:numRef>
              <c:f>Sheet2!$B$19:$AP$19</c:f>
              <c:numCache>
                <c:formatCode>General</c:formatCode>
                <c:ptCount val="41"/>
                <c:pt idx="0">
                  <c:v>16</c:v>
                </c:pt>
                <c:pt idx="1">
                  <c:v>10</c:v>
                </c:pt>
                <c:pt idx="2">
                  <c:v>20</c:v>
                </c:pt>
                <c:pt idx="3">
                  <c:v>5</c:v>
                </c:pt>
                <c:pt idx="4">
                  <c:v>23</c:v>
                </c:pt>
                <c:pt idx="5">
                  <c:v>10</c:v>
                </c:pt>
                <c:pt idx="6">
                  <c:v>20</c:v>
                </c:pt>
                <c:pt idx="7">
                  <c:v>20</c:v>
                </c:pt>
                <c:pt idx="9">
                  <c:v>55</c:v>
                </c:pt>
                <c:pt idx="10">
                  <c:v>33</c:v>
                </c:pt>
                <c:pt idx="11">
                  <c:v>12</c:v>
                </c:pt>
                <c:pt idx="12">
                  <c:v>4</c:v>
                </c:pt>
                <c:pt idx="13">
                  <c:v>14</c:v>
                </c:pt>
                <c:pt idx="14">
                  <c:v>16</c:v>
                </c:pt>
                <c:pt idx="15">
                  <c:v>16</c:v>
                </c:pt>
                <c:pt idx="16">
                  <c:v>22</c:v>
                </c:pt>
                <c:pt idx="17">
                  <c:v>60</c:v>
                </c:pt>
                <c:pt idx="18">
                  <c:v>18</c:v>
                </c:pt>
                <c:pt idx="19">
                  <c:v>10</c:v>
                </c:pt>
                <c:pt idx="20">
                  <c:v>11</c:v>
                </c:pt>
                <c:pt idx="21">
                  <c:v>16</c:v>
                </c:pt>
                <c:pt idx="22">
                  <c:v>21</c:v>
                </c:pt>
                <c:pt idx="23">
                  <c:v>14</c:v>
                </c:pt>
                <c:pt idx="24">
                  <c:v>14</c:v>
                </c:pt>
                <c:pt idx="25">
                  <c:v>20</c:v>
                </c:pt>
                <c:pt idx="26">
                  <c:v>20</c:v>
                </c:pt>
                <c:pt idx="27">
                  <c:v>24</c:v>
                </c:pt>
                <c:pt idx="28">
                  <c:v>10</c:v>
                </c:pt>
                <c:pt idx="29">
                  <c:v>25</c:v>
                </c:pt>
                <c:pt idx="30">
                  <c:v>22</c:v>
                </c:pt>
                <c:pt idx="31">
                  <c:v>11</c:v>
                </c:pt>
                <c:pt idx="32">
                  <c:v>24</c:v>
                </c:pt>
                <c:pt idx="33">
                  <c:v>80</c:v>
                </c:pt>
                <c:pt idx="34">
                  <c:v>15</c:v>
                </c:pt>
                <c:pt idx="35">
                  <c:v>55</c:v>
                </c:pt>
                <c:pt idx="36">
                  <c:v>5</c:v>
                </c:pt>
                <c:pt idx="37">
                  <c:v>70</c:v>
                </c:pt>
                <c:pt idx="38">
                  <c:v>90</c:v>
                </c:pt>
                <c:pt idx="39">
                  <c:v>50</c:v>
                </c:pt>
                <c:pt idx="40">
                  <c:v>33</c:v>
                </c:pt>
              </c:numCache>
            </c:numRef>
          </c:bubbleSize>
          <c:bubble3D val="0"/>
          <c:extLst>
            <c:ext xmlns:c16="http://schemas.microsoft.com/office/drawing/2014/chart" uri="{C3380CC4-5D6E-409C-BE32-E72D297353CC}">
              <c16:uniqueId val="{00000000-F9A1-48A3-8A70-747B43CC0A03}"/>
            </c:ext>
          </c:extLst>
        </c:ser>
        <c:dLbls>
          <c:showLegendKey val="0"/>
          <c:showVal val="0"/>
          <c:showCatName val="0"/>
          <c:showSerName val="0"/>
          <c:showPercent val="0"/>
          <c:showBubbleSize val="0"/>
        </c:dLbls>
        <c:bubbleScale val="100"/>
        <c:showNegBubbles val="0"/>
        <c:axId val="833112208"/>
        <c:axId val="833113848"/>
        <c:extLst/>
      </c:bubbleChart>
      <c:valAx>
        <c:axId val="833112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833113848"/>
        <c:crosses val="autoZero"/>
        <c:crossBetween val="midCat"/>
        <c:majorUnit val="5"/>
      </c:valAx>
      <c:valAx>
        <c:axId val="833113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8331122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'Viewpoints (2)'!$Q$6</c:f>
              <c:strCache>
                <c:ptCount val="1"/>
                <c:pt idx="0">
                  <c:v>Social</c:v>
                </c:pt>
              </c:strCache>
            </c:strRef>
          </c:tx>
          <c:spPr>
            <a:solidFill>
              <a:schemeClr val="accent2"/>
            </a:solidFill>
            <a:ln>
              <a:noFill/>
            </a:ln>
            <a:effectLst/>
          </c:spPr>
          <c:invertIfNegative val="0"/>
          <c:cat>
            <c:strRef>
              <c:f>'Viewpoints (2)'!$R$5:$W$5</c:f>
              <c:strCache>
                <c:ptCount val="6"/>
                <c:pt idx="0">
                  <c:v>DSM </c:v>
                </c:pt>
                <c:pt idx="1">
                  <c:v>Knowledge </c:v>
                </c:pt>
                <c:pt idx="2">
                  <c:v>Model </c:v>
                </c:pt>
                <c:pt idx="3">
                  <c:v>Process</c:v>
                </c:pt>
                <c:pt idx="4">
                  <c:v>Product</c:v>
                </c:pt>
                <c:pt idx="5">
                  <c:v>Tool </c:v>
                </c:pt>
              </c:strCache>
            </c:strRef>
          </c:cat>
          <c:val>
            <c:numRef>
              <c:f>'Viewpoints (2)'!$R$6:$W$6</c:f>
              <c:numCache>
                <c:formatCode>General</c:formatCode>
                <c:ptCount val="6"/>
                <c:pt idx="0">
                  <c:v>20</c:v>
                </c:pt>
                <c:pt idx="1">
                  <c:v>59</c:v>
                </c:pt>
                <c:pt idx="2">
                  <c:v>55</c:v>
                </c:pt>
                <c:pt idx="3">
                  <c:v>57</c:v>
                </c:pt>
                <c:pt idx="4">
                  <c:v>56</c:v>
                </c:pt>
                <c:pt idx="5">
                  <c:v>25</c:v>
                </c:pt>
              </c:numCache>
            </c:numRef>
          </c:val>
          <c:extLst>
            <c:ext xmlns:c16="http://schemas.microsoft.com/office/drawing/2014/chart" uri="{C3380CC4-5D6E-409C-BE32-E72D297353CC}">
              <c16:uniqueId val="{00000000-0C95-4DBF-AF7B-97E45AFD9D45}"/>
            </c:ext>
          </c:extLst>
        </c:ser>
        <c:ser>
          <c:idx val="1"/>
          <c:order val="1"/>
          <c:tx>
            <c:strRef>
              <c:f>'Viewpoints (2)'!$Q$7</c:f>
              <c:strCache>
                <c:ptCount val="1"/>
                <c:pt idx="0">
                  <c:v>Process</c:v>
                </c:pt>
              </c:strCache>
            </c:strRef>
          </c:tx>
          <c:spPr>
            <a:solidFill>
              <a:schemeClr val="accent5"/>
            </a:solidFill>
            <a:ln>
              <a:noFill/>
            </a:ln>
            <a:effectLst/>
          </c:spPr>
          <c:invertIfNegative val="0"/>
          <c:cat>
            <c:strRef>
              <c:f>'Viewpoints (2)'!$R$5:$W$5</c:f>
              <c:strCache>
                <c:ptCount val="6"/>
                <c:pt idx="0">
                  <c:v>DSM </c:v>
                </c:pt>
                <c:pt idx="1">
                  <c:v>Knowledge </c:v>
                </c:pt>
                <c:pt idx="2">
                  <c:v>Model </c:v>
                </c:pt>
                <c:pt idx="3">
                  <c:v>Process</c:v>
                </c:pt>
                <c:pt idx="4">
                  <c:v>Product</c:v>
                </c:pt>
                <c:pt idx="5">
                  <c:v>Tool </c:v>
                </c:pt>
              </c:strCache>
            </c:strRef>
          </c:cat>
          <c:val>
            <c:numRef>
              <c:f>'Viewpoints (2)'!$R$7:$W$7</c:f>
              <c:numCache>
                <c:formatCode>General</c:formatCode>
                <c:ptCount val="6"/>
                <c:pt idx="0">
                  <c:v>23</c:v>
                </c:pt>
                <c:pt idx="1">
                  <c:v>75</c:v>
                </c:pt>
                <c:pt idx="2">
                  <c:v>81</c:v>
                </c:pt>
                <c:pt idx="3">
                  <c:v>81</c:v>
                </c:pt>
                <c:pt idx="4">
                  <c:v>79</c:v>
                </c:pt>
                <c:pt idx="5">
                  <c:v>30</c:v>
                </c:pt>
              </c:numCache>
            </c:numRef>
          </c:val>
          <c:extLst>
            <c:ext xmlns:c16="http://schemas.microsoft.com/office/drawing/2014/chart" uri="{C3380CC4-5D6E-409C-BE32-E72D297353CC}">
              <c16:uniqueId val="{00000001-0C95-4DBF-AF7B-97E45AFD9D45}"/>
            </c:ext>
          </c:extLst>
        </c:ser>
        <c:ser>
          <c:idx val="2"/>
          <c:order val="2"/>
          <c:tx>
            <c:strRef>
              <c:f>'Viewpoints (2)'!$Q$8</c:f>
              <c:strCache>
                <c:ptCount val="1"/>
                <c:pt idx="0">
                  <c:v>System</c:v>
                </c:pt>
              </c:strCache>
            </c:strRef>
          </c:tx>
          <c:spPr>
            <a:solidFill>
              <a:schemeClr val="accent6"/>
            </a:solidFill>
            <a:ln>
              <a:noFill/>
            </a:ln>
            <a:effectLst/>
          </c:spPr>
          <c:invertIfNegative val="0"/>
          <c:cat>
            <c:strRef>
              <c:f>'Viewpoints (2)'!$R$5:$W$5</c:f>
              <c:strCache>
                <c:ptCount val="6"/>
                <c:pt idx="0">
                  <c:v>DSM </c:v>
                </c:pt>
                <c:pt idx="1">
                  <c:v>Knowledge </c:v>
                </c:pt>
                <c:pt idx="2">
                  <c:v>Model </c:v>
                </c:pt>
                <c:pt idx="3">
                  <c:v>Process</c:v>
                </c:pt>
                <c:pt idx="4">
                  <c:v>Product</c:v>
                </c:pt>
                <c:pt idx="5">
                  <c:v>Tool </c:v>
                </c:pt>
              </c:strCache>
            </c:strRef>
          </c:cat>
          <c:val>
            <c:numRef>
              <c:f>'Viewpoints (2)'!$R$8:$W$8</c:f>
              <c:numCache>
                <c:formatCode>General</c:formatCode>
                <c:ptCount val="6"/>
                <c:pt idx="0">
                  <c:v>36</c:v>
                </c:pt>
                <c:pt idx="1">
                  <c:v>132</c:v>
                </c:pt>
                <c:pt idx="2">
                  <c:v>126</c:v>
                </c:pt>
                <c:pt idx="3">
                  <c:v>132</c:v>
                </c:pt>
                <c:pt idx="4">
                  <c:v>115</c:v>
                </c:pt>
                <c:pt idx="5">
                  <c:v>56</c:v>
                </c:pt>
              </c:numCache>
            </c:numRef>
          </c:val>
          <c:extLst>
            <c:ext xmlns:c16="http://schemas.microsoft.com/office/drawing/2014/chart" uri="{C3380CC4-5D6E-409C-BE32-E72D297353CC}">
              <c16:uniqueId val="{00000002-0C95-4DBF-AF7B-97E45AFD9D45}"/>
            </c:ext>
          </c:extLst>
        </c:ser>
        <c:ser>
          <c:idx val="3"/>
          <c:order val="3"/>
          <c:tx>
            <c:strRef>
              <c:f>'Viewpoints (2)'!$Q$9</c:f>
              <c:strCache>
                <c:ptCount val="1"/>
                <c:pt idx="0">
                  <c:v>Tooling</c:v>
                </c:pt>
              </c:strCache>
            </c:strRef>
          </c:tx>
          <c:spPr>
            <a:solidFill>
              <a:srgbClr val="7030A0"/>
            </a:solidFill>
            <a:ln>
              <a:noFill/>
            </a:ln>
            <a:effectLst/>
          </c:spPr>
          <c:invertIfNegative val="0"/>
          <c:cat>
            <c:strRef>
              <c:f>'Viewpoints (2)'!$R$5:$W$5</c:f>
              <c:strCache>
                <c:ptCount val="6"/>
                <c:pt idx="0">
                  <c:v>DSM </c:v>
                </c:pt>
                <c:pt idx="1">
                  <c:v>Knowledge </c:v>
                </c:pt>
                <c:pt idx="2">
                  <c:v>Model </c:v>
                </c:pt>
                <c:pt idx="3">
                  <c:v>Process</c:v>
                </c:pt>
                <c:pt idx="4">
                  <c:v>Product</c:v>
                </c:pt>
                <c:pt idx="5">
                  <c:v>Tool </c:v>
                </c:pt>
              </c:strCache>
            </c:strRef>
          </c:cat>
          <c:val>
            <c:numRef>
              <c:f>'Viewpoints (2)'!$R$9:$W$9</c:f>
              <c:numCache>
                <c:formatCode>General</c:formatCode>
                <c:ptCount val="6"/>
                <c:pt idx="0">
                  <c:v>8</c:v>
                </c:pt>
                <c:pt idx="1">
                  <c:v>29</c:v>
                </c:pt>
                <c:pt idx="2">
                  <c:v>30</c:v>
                </c:pt>
                <c:pt idx="3">
                  <c:v>29</c:v>
                </c:pt>
                <c:pt idx="4">
                  <c:v>27</c:v>
                </c:pt>
                <c:pt idx="5">
                  <c:v>12</c:v>
                </c:pt>
              </c:numCache>
            </c:numRef>
          </c:val>
          <c:extLst>
            <c:ext xmlns:c16="http://schemas.microsoft.com/office/drawing/2014/chart" uri="{C3380CC4-5D6E-409C-BE32-E72D297353CC}">
              <c16:uniqueId val="{00000003-0C95-4DBF-AF7B-97E45AFD9D45}"/>
            </c:ext>
          </c:extLst>
        </c:ser>
        <c:dLbls>
          <c:showLegendKey val="0"/>
          <c:showVal val="0"/>
          <c:showCatName val="0"/>
          <c:showSerName val="0"/>
          <c:showPercent val="0"/>
          <c:showBubbleSize val="0"/>
        </c:dLbls>
        <c:gapWidth val="219"/>
        <c:overlap val="-27"/>
        <c:axId val="547891544"/>
        <c:axId val="547900400"/>
      </c:barChart>
      <c:catAx>
        <c:axId val="547891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47900400"/>
        <c:crosses val="autoZero"/>
        <c:auto val="1"/>
        <c:lblAlgn val="ctr"/>
        <c:lblOffset val="100"/>
        <c:noMultiLvlLbl val="0"/>
      </c:catAx>
      <c:valAx>
        <c:axId val="5479004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47891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600" b="1">
                <a:latin typeface="Times New Roman" panose="02020603050405020304" pitchFamily="18" charset="0"/>
                <a:cs typeface="Times New Roman" panose="02020603050405020304" pitchFamily="18" charset="0"/>
              </a:rPr>
              <a:t>Number of mapped complexity</a:t>
            </a:r>
            <a:r>
              <a:rPr lang="en-US" sz="1600" b="1" baseline="0">
                <a:latin typeface="Times New Roman" panose="02020603050405020304" pitchFamily="18" charset="0"/>
                <a:cs typeface="Times New Roman" panose="02020603050405020304" pitchFamily="18" charset="0"/>
              </a:rPr>
              <a:t> driver </a:t>
            </a:r>
            <a:r>
              <a:rPr lang="en-US" sz="1600" b="1">
                <a:latin typeface="Times New Roman" panose="02020603050405020304" pitchFamily="18" charset="0"/>
                <a:cs typeface="Times New Roman" panose="02020603050405020304" pitchFamily="18" charset="0"/>
              </a:rPr>
              <a:t>references per complexity viewpoint</a:t>
            </a:r>
          </a:p>
        </c:rich>
      </c:tx>
      <c:overlay val="0"/>
      <c:spPr>
        <a:noFill/>
        <a:ln>
          <a:noFill/>
        </a:ln>
        <a:effectLst/>
      </c:spPr>
    </c:title>
    <c:autoTitleDeleted val="0"/>
    <c:plotArea>
      <c:layout/>
      <c:barChart>
        <c:barDir val="col"/>
        <c:grouping val="clustered"/>
        <c:varyColors val="0"/>
        <c:ser>
          <c:idx val="0"/>
          <c:order val="0"/>
          <c:tx>
            <c:strRef>
              <c:f>'DriView(MP Fig10a ThesFig 5.4a)'!$R$1</c:f>
              <c:strCache>
                <c:ptCount val="1"/>
                <c:pt idx="0">
                  <c:v>Number of references</c:v>
                </c:pt>
              </c:strCache>
            </c:strRef>
          </c:tx>
          <c:spPr>
            <a:solidFill>
              <a:schemeClr val="accent1"/>
            </a:solidFill>
            <a:ln>
              <a:noFill/>
            </a:ln>
            <a:effectLst/>
          </c:spPr>
          <c:invertIfNegative val="0"/>
          <c:dPt>
            <c:idx val="1"/>
            <c:invertIfNegative val="0"/>
            <c:bubble3D val="0"/>
            <c:spPr>
              <a:solidFill>
                <a:schemeClr val="accent2"/>
              </a:solidFill>
              <a:ln>
                <a:noFill/>
              </a:ln>
              <a:effectLst/>
            </c:spPr>
            <c:extLst>
              <c:ext xmlns:c16="http://schemas.microsoft.com/office/drawing/2014/chart" uri="{C3380CC4-5D6E-409C-BE32-E72D297353CC}">
                <c16:uniqueId val="{00000007-D5CF-49DF-A1F8-969ABBC6AE97}"/>
              </c:ext>
            </c:extLst>
          </c:dPt>
          <c:dPt>
            <c:idx val="2"/>
            <c:invertIfNegative val="0"/>
            <c:bubble3D val="0"/>
            <c:spPr>
              <a:solidFill>
                <a:srgbClr val="00B050"/>
              </a:solidFill>
              <a:ln>
                <a:noFill/>
              </a:ln>
              <a:effectLst/>
            </c:spPr>
            <c:extLst>
              <c:ext xmlns:c16="http://schemas.microsoft.com/office/drawing/2014/chart" uri="{C3380CC4-5D6E-409C-BE32-E72D297353CC}">
                <c16:uniqueId val="{00000008-D5CF-49DF-A1F8-969ABBC6AE97}"/>
              </c:ext>
            </c:extLst>
          </c:dPt>
          <c:dPt>
            <c:idx val="3"/>
            <c:invertIfNegative val="0"/>
            <c:bubble3D val="0"/>
            <c:spPr>
              <a:solidFill>
                <a:srgbClr val="CC99FF"/>
              </a:solidFill>
              <a:ln>
                <a:noFill/>
              </a:ln>
              <a:effectLst/>
            </c:spPr>
            <c:extLst>
              <c:ext xmlns:c16="http://schemas.microsoft.com/office/drawing/2014/chart" uri="{C3380CC4-5D6E-409C-BE32-E72D297353CC}">
                <c16:uniqueId val="{00000009-D5CF-49DF-A1F8-969ABBC6AE97}"/>
              </c:ext>
            </c:extLst>
          </c:dPt>
          <c:dLbls>
            <c:spPr>
              <a:noFill/>
              <a:ln>
                <a:noFill/>
              </a:ln>
              <a:effectLst/>
            </c:spPr>
            <c:txPr>
              <a:bodyPr rot="0" spcFirstLastPara="1" vertOverflow="ellipsis" vert="horz" wrap="square" lIns="38100" tIns="19050" rIns="38100" bIns="19050" anchor="ctr" anchorCtr="0">
                <a:spAutoFit/>
              </a:bodyPr>
              <a:lstStyle/>
              <a:p>
                <a:pPr>
                  <a:defRPr sz="1050" b="1" i="0" u="none" strike="noStrike" kern="1200" baseline="0">
                    <a:solidFill>
                      <a:schemeClr val="bg1"/>
                    </a:solidFill>
                    <a:latin typeface="Times New Roman" panose="02020603050405020304" pitchFamily="18" charset="0"/>
                    <a:ea typeface="+mn-ea"/>
                    <a:cs typeface="Times New Roman" panose="02020603050405020304" pitchFamily="18" charset="0"/>
                  </a:defRPr>
                </a:pPr>
                <a:endParaRPr lang="nl-NL"/>
              </a:p>
            </c:txPr>
            <c:dLblPos val="in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'DriView(MP Fig10a ThesFig 5.4a)'!$Q$2:$Q$5</c:f>
              <c:strCache>
                <c:ptCount val="4"/>
                <c:pt idx="0">
                  <c:v>System</c:v>
                </c:pt>
                <c:pt idx="1">
                  <c:v>Social</c:v>
                </c:pt>
                <c:pt idx="2">
                  <c:v>Process</c:v>
                </c:pt>
                <c:pt idx="3">
                  <c:v>Tooling</c:v>
                </c:pt>
              </c:strCache>
            </c:strRef>
          </c:cat>
          <c:val>
            <c:numRef>
              <c:f>'DriView(MP Fig10a ThesFig 5.4a)'!$R$2:$R$5</c:f>
              <c:numCache>
                <c:formatCode>General</c:formatCode>
                <c:ptCount val="4"/>
                <c:pt idx="0">
                  <c:v>135</c:v>
                </c:pt>
                <c:pt idx="1">
                  <c:v>121</c:v>
                </c:pt>
                <c:pt idx="2">
                  <c:v>113</c:v>
                </c:pt>
                <c:pt idx="3">
                  <c:v>101</c:v>
                </c:pt>
              </c:numCache>
            </c:numRef>
          </c:val>
          <c:extLst>
            <c:ext xmlns:c16="http://schemas.microsoft.com/office/drawing/2014/chart" uri="{C3380CC4-5D6E-409C-BE32-E72D297353CC}">
              <c16:uniqueId val="{00000000-D5CF-49DF-A1F8-969ABBC6AE97}"/>
            </c:ext>
          </c:extLst>
        </c:ser>
        <c:dLbls>
          <c:showLegendKey val="0"/>
          <c:showVal val="0"/>
          <c:showCatName val="0"/>
          <c:showSerName val="0"/>
          <c:showPercent val="0"/>
          <c:showBubbleSize val="0"/>
        </c:dLbls>
        <c:gapWidth val="219"/>
        <c:axId val="521565536"/>
        <c:axId val="521565864"/>
      </c:barChart>
      <c:lineChart>
        <c:grouping val="standard"/>
        <c:varyColors val="0"/>
        <c:ser>
          <c:idx val="1"/>
          <c:order val="1"/>
          <c:tx>
            <c:strRef>
              <c:f>'DriView(MP Fig10a ThesFig 5.4a)'!$S$1</c:f>
              <c:strCache>
                <c:ptCount val="1"/>
              </c:strCache>
            </c:strRef>
          </c:tx>
          <c:spPr>
            <a:ln w="28575" cap="rnd">
              <a:solidFill>
                <a:schemeClr val="accent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5-D5CF-49DF-A1F8-969ABBC6AE97}"/>
                </c:ext>
              </c:extLst>
            </c:dLbl>
            <c:dLbl>
              <c:idx val="1"/>
              <c:delete val="1"/>
              <c:extLst>
                <c:ext xmlns:c15="http://schemas.microsoft.com/office/drawing/2012/chart" uri="{CE6537A1-D6FC-4f65-9D91-7224C49458BB}"/>
                <c:ext xmlns:c16="http://schemas.microsoft.com/office/drawing/2014/chart" uri="{C3380CC4-5D6E-409C-BE32-E72D297353CC}">
                  <c16:uniqueId val="{00000004-D5CF-49DF-A1F8-969ABBC6AE97}"/>
                </c:ext>
              </c:extLst>
            </c:dLbl>
            <c:dLbl>
              <c:idx val="2"/>
              <c:delete val="1"/>
              <c:extLst>
                <c:ext xmlns:c15="http://schemas.microsoft.com/office/drawing/2012/chart" uri="{CE6537A1-D6FC-4f65-9D91-7224C49458BB}"/>
                <c:ext xmlns:c16="http://schemas.microsoft.com/office/drawing/2014/chart" uri="{C3380CC4-5D6E-409C-BE32-E72D297353CC}">
                  <c16:uniqueId val="{00000003-D5CF-49DF-A1F8-969ABBC6AE97}"/>
                </c:ext>
              </c:extLst>
            </c:dLbl>
            <c:dLbl>
              <c:idx val="3"/>
              <c:tx>
                <c:rich>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mn-lt"/>
                        <a:ea typeface="+mn-ea"/>
                        <a:cs typeface="+mn-cs"/>
                      </a:defRPr>
                    </a:pPr>
                    <a:r>
                      <a:rPr lang="en-US" sz="1200">
                        <a:latin typeface="Times New Roman" panose="02020603050405020304" pitchFamily="18" charset="0"/>
                        <a:cs typeface="Times New Roman" panose="02020603050405020304" pitchFamily="18" charset="0"/>
                      </a:rPr>
                      <a:t>n=</a:t>
                    </a:r>
                    <a:fld id="{B7AE0748-6C25-4AD1-97FE-D254BFEFDC08}" type="VALUE">
                      <a:rPr lang="en-US" sz="1200">
                        <a:latin typeface="Times New Roman" panose="02020603050405020304" pitchFamily="18" charset="0"/>
                        <a:cs typeface="Times New Roman" panose="02020603050405020304" pitchFamily="18" charset="0"/>
                      </a:rPr>
                      <a:pPr>
                        <a:defRPr sz="1200" b="0" i="0" u="none" strike="noStrike" kern="1200" baseline="0">
                          <a:solidFill>
                            <a:schemeClr val="tx1">
                              <a:lumMod val="75000"/>
                              <a:lumOff val="25000"/>
                            </a:schemeClr>
                          </a:solidFill>
                          <a:latin typeface="+mn-lt"/>
                          <a:ea typeface="+mn-ea"/>
                          <a:cs typeface="+mn-cs"/>
                        </a:defRPr>
                      </a:pPr>
                      <a:t>[VALUE]</a:t>
                    </a:fld>
                    <a:endParaRPr lang="en-US" sz="1200">
                      <a:latin typeface="Times New Roman" panose="02020603050405020304" pitchFamily="18" charset="0"/>
                      <a:cs typeface="Times New Roman" panose="02020603050405020304" pitchFamily="18" charset="0"/>
                    </a:endParaRPr>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D5CF-49DF-A1F8-969ABBC6AE97}"/>
                </c:ext>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'DriView(MP Fig10a ThesFig 5.4a)'!$Q$1:$Q$5</c:f>
              <c:strCache>
                <c:ptCount val="5"/>
                <c:pt idx="0">
                  <c:v>Complexity Viewpoint</c:v>
                </c:pt>
                <c:pt idx="1">
                  <c:v>System</c:v>
                </c:pt>
                <c:pt idx="2">
                  <c:v>Social</c:v>
                </c:pt>
                <c:pt idx="3">
                  <c:v>Process</c:v>
                </c:pt>
                <c:pt idx="4">
                  <c:v>Tooling</c:v>
                </c:pt>
              </c:strCache>
            </c:strRef>
          </c:cat>
          <c:val>
            <c:numRef>
              <c:f>'DriView(MP Fig10a ThesFig 5.4a)'!$S$2:$S$5</c:f>
              <c:numCache>
                <c:formatCode>General</c:formatCode>
                <c:ptCount val="4"/>
                <c:pt idx="0">
                  <c:v>135</c:v>
                </c:pt>
                <c:pt idx="1">
                  <c:v>135</c:v>
                </c:pt>
                <c:pt idx="2">
                  <c:v>135</c:v>
                </c:pt>
                <c:pt idx="3">
                  <c:v>135</c:v>
                </c:pt>
              </c:numCache>
            </c:numRef>
          </c:val>
          <c:smooth val="0"/>
          <c:extLst>
            <c:ext xmlns:c16="http://schemas.microsoft.com/office/drawing/2014/chart" uri="{C3380CC4-5D6E-409C-BE32-E72D297353CC}">
              <c16:uniqueId val="{00000002-D5CF-49DF-A1F8-969ABBC6AE97}"/>
            </c:ext>
          </c:extLst>
        </c:ser>
        <c:dLbls>
          <c:showLegendKey val="0"/>
          <c:showVal val="0"/>
          <c:showCatName val="0"/>
          <c:showSerName val="0"/>
          <c:showPercent val="0"/>
          <c:showBubbleSize val="0"/>
        </c:dLbls>
        <c:marker val="1"/>
        <c:smooth val="0"/>
        <c:axId val="521565536"/>
        <c:axId val="521565864"/>
      </c:lineChart>
      <c:catAx>
        <c:axId val="521565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1200" i="1">
                    <a:solidFill>
                      <a:sysClr val="windowText" lastClr="000000"/>
                    </a:solidFill>
                    <a:latin typeface="Times New Roman" panose="02020603050405020304" pitchFamily="18" charset="0"/>
                    <a:cs typeface="Times New Roman" panose="02020603050405020304" pitchFamily="18" charset="0"/>
                  </a:rPr>
                  <a:t>Complexity viewpoint (x-axis)</a:t>
                </a:r>
              </a:p>
            </c:rich>
          </c:tx>
          <c:layout>
            <c:manualLayout>
              <c:xMode val="edge"/>
              <c:yMode val="edge"/>
              <c:x val="0.38181663445390096"/>
              <c:y val="0.91849865951742615"/>
            </c:manualLayout>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521565864"/>
        <c:crosses val="autoZero"/>
        <c:auto val="1"/>
        <c:lblAlgn val="ctr"/>
        <c:lblOffset val="100"/>
        <c:noMultiLvlLbl val="0"/>
      </c:catAx>
      <c:valAx>
        <c:axId val="521565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b="0" i="1">
                    <a:solidFill>
                      <a:sysClr val="windowText" lastClr="000000"/>
                    </a:solidFill>
                    <a:latin typeface="Times New Roman" panose="02020603050405020304" pitchFamily="18" charset="0"/>
                    <a:cs typeface="Times New Roman" panose="02020603050405020304" pitchFamily="18" charset="0"/>
                  </a:rPr>
                  <a:t>Number of  mapped references (y-axis)</a:t>
                </a:r>
              </a:p>
            </c:rich>
          </c:tx>
          <c:layout>
            <c:manualLayout>
              <c:xMode val="edge"/>
              <c:yMode val="edge"/>
              <c:x val="1.6352401779253012E-2"/>
              <c:y val="0.18611105247232837"/>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521565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en-US" sz="1600" b="1">
                <a:latin typeface="Times New Roman" panose="02020603050405020304" pitchFamily="18" charset="0"/>
                <a:cs typeface="Times New Roman" panose="02020603050405020304" pitchFamily="18" charset="0"/>
              </a:rPr>
              <a:t>Number of mapped</a:t>
            </a:r>
            <a:r>
              <a:rPr lang="en-US" sz="1600" b="1" baseline="0">
                <a:latin typeface="Times New Roman" panose="02020603050405020304" pitchFamily="18" charset="0"/>
                <a:cs typeface="Times New Roman" panose="02020603050405020304" pitchFamily="18" charset="0"/>
              </a:rPr>
              <a:t> complexity driver references per attribute group</a:t>
            </a:r>
            <a:endParaRPr lang="en-US" sz="1600" b="1">
              <a:latin typeface="Times New Roman" panose="02020603050405020304" pitchFamily="18" charset="0"/>
              <a:cs typeface="Times New Roman" panose="02020603050405020304" pitchFamily="18" charset="0"/>
            </a:endParaRPr>
          </a:p>
        </c:rich>
      </c:tx>
      <c:layout>
        <c:manualLayout>
          <c:xMode val="edge"/>
          <c:yMode val="edge"/>
          <c:x val="0.13744214510834868"/>
          <c:y val="7.575757575757576E-3"/>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nl-NL"/>
        </a:p>
      </c:txPr>
    </c:title>
    <c:autoTitleDeleted val="0"/>
    <c:plotArea>
      <c:layout/>
      <c:barChart>
        <c:barDir val="col"/>
        <c:grouping val="clustered"/>
        <c:varyColors val="0"/>
        <c:ser>
          <c:idx val="0"/>
          <c:order val="0"/>
          <c:tx>
            <c:strRef>
              <c:f>'DriAtt(MP Fig10b ThesFig 5.4b)'!$I$3</c:f>
              <c:strCache>
                <c:ptCount val="1"/>
                <c:pt idx="0">
                  <c:v>Number of mapped references</c:v>
                </c:pt>
              </c:strCache>
            </c:strRef>
          </c:tx>
          <c:spPr>
            <a:solidFill>
              <a:schemeClr val="accent4">
                <a:lumMod val="5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bg1"/>
                    </a:solidFill>
                    <a:latin typeface="Times New Roman" panose="02020603050405020304" pitchFamily="18" charset="0"/>
                    <a:ea typeface="+mn-ea"/>
                    <a:cs typeface="Times New Roman" panose="02020603050405020304" pitchFamily="18" charset="0"/>
                  </a:defRPr>
                </a:pPr>
                <a:endParaRPr lang="nl-NL"/>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'DriAtt(MP Fig10b ThesFig 5.4b)'!$H$4:$H$8</c:f>
              <c:strCache>
                <c:ptCount val="5"/>
                <c:pt idx="0">
                  <c:v>Quantification</c:v>
                </c:pt>
                <c:pt idx="1">
                  <c:v>Limitations</c:v>
                </c:pt>
                <c:pt idx="2">
                  <c:v>Diversity</c:v>
                </c:pt>
                <c:pt idx="3">
                  <c:v>Dynamics</c:v>
                </c:pt>
                <c:pt idx="4">
                  <c:v>Uncertainty</c:v>
                </c:pt>
              </c:strCache>
            </c:strRef>
          </c:cat>
          <c:val>
            <c:numRef>
              <c:f>'DriAtt(MP Fig10b ThesFig 5.4b)'!$I$4:$I$8</c:f>
              <c:numCache>
                <c:formatCode>General</c:formatCode>
                <c:ptCount val="5"/>
                <c:pt idx="0">
                  <c:v>130</c:v>
                </c:pt>
                <c:pt idx="1">
                  <c:v>125</c:v>
                </c:pt>
                <c:pt idx="2">
                  <c:v>117</c:v>
                </c:pt>
                <c:pt idx="3">
                  <c:v>101</c:v>
                </c:pt>
                <c:pt idx="4">
                  <c:v>69</c:v>
                </c:pt>
              </c:numCache>
            </c:numRef>
          </c:val>
          <c:extLst>
            <c:ext xmlns:c16="http://schemas.microsoft.com/office/drawing/2014/chart" uri="{C3380CC4-5D6E-409C-BE32-E72D297353CC}">
              <c16:uniqueId val="{00000000-C7D8-4F4C-8843-A836CB420E99}"/>
            </c:ext>
          </c:extLst>
        </c:ser>
        <c:dLbls>
          <c:showLegendKey val="0"/>
          <c:showVal val="0"/>
          <c:showCatName val="0"/>
          <c:showSerName val="0"/>
          <c:showPercent val="0"/>
          <c:showBubbleSize val="0"/>
        </c:dLbls>
        <c:gapWidth val="150"/>
        <c:axId val="474654048"/>
        <c:axId val="474652736"/>
      </c:barChart>
      <c:lineChart>
        <c:grouping val="standard"/>
        <c:varyColors val="0"/>
        <c:ser>
          <c:idx val="1"/>
          <c:order val="1"/>
          <c:tx>
            <c:strRef>
              <c:f>'DriAtt(MP Fig10b ThesFig 5.4b)'!$J$3</c:f>
              <c:strCache>
                <c:ptCount val="1"/>
              </c:strCache>
            </c:strRef>
          </c:tx>
          <c:spPr>
            <a:ln w="28575" cap="rnd">
              <a:solidFill>
                <a:schemeClr val="accent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5-C7D8-4F4C-8843-A836CB420E99}"/>
                </c:ext>
              </c:extLst>
            </c:dLbl>
            <c:dLbl>
              <c:idx val="1"/>
              <c:layout>
                <c:manualLayout>
                  <c:x val="0.52072205339258937"/>
                  <c:y val="0"/>
                </c:manualLayout>
              </c:layout>
              <c:tx>
                <c:rich>
                  <a:bodyPr/>
                  <a:lstStyle/>
                  <a:p>
                    <a:r>
                      <a:rPr lang="en-US"/>
                      <a:t>n=</a:t>
                    </a:r>
                    <a:fld id="{59227BDF-B025-4871-ADAA-3531661EE97C}"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C7D8-4F4C-8843-A836CB420E99}"/>
                </c:ext>
              </c:extLst>
            </c:dLbl>
            <c:dLbl>
              <c:idx val="2"/>
              <c:delete val="1"/>
              <c:extLst>
                <c:ext xmlns:c15="http://schemas.microsoft.com/office/drawing/2012/chart" uri="{CE6537A1-D6FC-4f65-9D91-7224C49458BB}"/>
                <c:ext xmlns:c16="http://schemas.microsoft.com/office/drawing/2014/chart" uri="{C3380CC4-5D6E-409C-BE32-E72D297353CC}">
                  <c16:uniqueId val="{00000003-C7D8-4F4C-8843-A836CB420E99}"/>
                </c:ext>
              </c:extLst>
            </c:dLbl>
            <c:dLbl>
              <c:idx val="3"/>
              <c:delete val="1"/>
              <c:extLst>
                <c:ext xmlns:c15="http://schemas.microsoft.com/office/drawing/2012/chart" uri="{CE6537A1-D6FC-4f65-9D91-7224C49458BB}"/>
                <c:ext xmlns:c16="http://schemas.microsoft.com/office/drawing/2014/chart" uri="{C3380CC4-5D6E-409C-BE32-E72D297353CC}">
                  <c16:uniqueId val="{00000006-C7D8-4F4C-8843-A836CB420E99}"/>
                </c:ext>
              </c:extLst>
            </c:dLbl>
            <c:dLbl>
              <c:idx val="4"/>
              <c:delete val="1"/>
              <c:extLst>
                <c:ext xmlns:c15="http://schemas.microsoft.com/office/drawing/2012/chart" uri="{CE6537A1-D6FC-4f65-9D91-7224C49458BB}"/>
                <c:ext xmlns:c16="http://schemas.microsoft.com/office/drawing/2014/chart" uri="{C3380CC4-5D6E-409C-BE32-E72D297353CC}">
                  <c16:uniqueId val="{00000007-C7D8-4F4C-8843-A836CB420E99}"/>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'DriAtt(MP Fig10b ThesFig 5.4b)'!$H$4:$H$8</c:f>
              <c:strCache>
                <c:ptCount val="5"/>
                <c:pt idx="0">
                  <c:v>Quantification</c:v>
                </c:pt>
                <c:pt idx="1">
                  <c:v>Limitations</c:v>
                </c:pt>
                <c:pt idx="2">
                  <c:v>Diversity</c:v>
                </c:pt>
                <c:pt idx="3">
                  <c:v>Dynamics</c:v>
                </c:pt>
                <c:pt idx="4">
                  <c:v>Uncertainty</c:v>
                </c:pt>
              </c:strCache>
            </c:strRef>
          </c:cat>
          <c:val>
            <c:numRef>
              <c:f>'DriAtt(MP Fig10b ThesFig 5.4b)'!$J$4:$J$8</c:f>
              <c:numCache>
                <c:formatCode>General</c:formatCode>
                <c:ptCount val="5"/>
                <c:pt idx="0">
                  <c:v>135</c:v>
                </c:pt>
                <c:pt idx="1">
                  <c:v>135</c:v>
                </c:pt>
                <c:pt idx="2">
                  <c:v>135</c:v>
                </c:pt>
                <c:pt idx="3">
                  <c:v>135</c:v>
                </c:pt>
                <c:pt idx="4">
                  <c:v>135</c:v>
                </c:pt>
              </c:numCache>
            </c:numRef>
          </c:val>
          <c:smooth val="0"/>
          <c:extLst>
            <c:ext xmlns:c16="http://schemas.microsoft.com/office/drawing/2014/chart" uri="{C3380CC4-5D6E-409C-BE32-E72D297353CC}">
              <c16:uniqueId val="{00000001-C7D8-4F4C-8843-A836CB420E99}"/>
            </c:ext>
          </c:extLst>
        </c:ser>
        <c:dLbls>
          <c:showLegendKey val="0"/>
          <c:showVal val="0"/>
          <c:showCatName val="0"/>
          <c:showSerName val="0"/>
          <c:showPercent val="0"/>
          <c:showBubbleSize val="0"/>
        </c:dLbls>
        <c:marker val="1"/>
        <c:smooth val="0"/>
        <c:axId val="474654048"/>
        <c:axId val="474652736"/>
      </c:lineChart>
      <c:catAx>
        <c:axId val="474654048"/>
        <c:scaling>
          <c:orientation val="minMax"/>
        </c:scaling>
        <c:delete val="0"/>
        <c:axPos val="b"/>
        <c:title>
          <c:tx>
            <c:rich>
              <a:bodyPr rot="0" spcFirstLastPara="1" vertOverflow="ellipsis" vert="horz" wrap="square" anchor="ctr" anchorCtr="1"/>
              <a:lstStyle/>
              <a:p>
                <a:pPr>
                  <a:defRPr sz="12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i="1">
                    <a:solidFill>
                      <a:sysClr val="windowText" lastClr="000000"/>
                    </a:solidFill>
                    <a:latin typeface="Times New Roman" panose="02020603050405020304" pitchFamily="18" charset="0"/>
                    <a:cs typeface="Times New Roman" panose="02020603050405020304" pitchFamily="18" charset="0"/>
                  </a:rPr>
                  <a:t>Attribute</a:t>
                </a:r>
                <a:r>
                  <a:rPr lang="en-US" sz="1200" i="1" baseline="0">
                    <a:solidFill>
                      <a:sysClr val="windowText" lastClr="000000"/>
                    </a:solidFill>
                    <a:latin typeface="Times New Roman" panose="02020603050405020304" pitchFamily="18" charset="0"/>
                    <a:cs typeface="Times New Roman" panose="02020603050405020304" pitchFamily="18" charset="0"/>
                  </a:rPr>
                  <a:t> </a:t>
                </a:r>
                <a:r>
                  <a:rPr lang="en-US" sz="1200" i="1">
                    <a:solidFill>
                      <a:sysClr val="windowText" lastClr="000000"/>
                    </a:solidFill>
                    <a:latin typeface="Times New Roman" panose="02020603050405020304" pitchFamily="18" charset="0"/>
                    <a:cs typeface="Times New Roman" panose="02020603050405020304" pitchFamily="18" charset="0"/>
                  </a:rPr>
                  <a:t>group (x-axis)</a:t>
                </a:r>
              </a:p>
            </c:rich>
          </c:tx>
          <c:layout>
            <c:manualLayout>
              <c:xMode val="edge"/>
              <c:yMode val="edge"/>
              <c:x val="0.42892618513454794"/>
              <c:y val="0.93371212121212122"/>
            </c:manualLayout>
          </c:layout>
          <c:overlay val="0"/>
          <c:spPr>
            <a:noFill/>
            <a:ln>
              <a:noFill/>
            </a:ln>
            <a:effectLst/>
          </c:spPr>
          <c:txPr>
            <a:bodyPr rot="0" spcFirstLastPara="1" vertOverflow="ellipsis" vert="horz" wrap="square" anchor="ctr" anchorCtr="1"/>
            <a:lstStyle/>
            <a:p>
              <a:pPr>
                <a:defRPr sz="12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474652736"/>
        <c:crosses val="autoZero"/>
        <c:auto val="1"/>
        <c:lblAlgn val="ctr"/>
        <c:lblOffset val="100"/>
        <c:noMultiLvlLbl val="0"/>
      </c:catAx>
      <c:valAx>
        <c:axId val="474652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200" i="1">
                    <a:solidFill>
                      <a:sysClr val="windowText" lastClr="000000"/>
                    </a:solidFill>
                    <a:latin typeface="Times New Roman" panose="02020603050405020304" pitchFamily="18" charset="0"/>
                    <a:cs typeface="Times New Roman" panose="02020603050405020304" pitchFamily="18" charset="0"/>
                  </a:rPr>
                  <a:t>Number</a:t>
                </a:r>
                <a:r>
                  <a:rPr lang="en-US" sz="1200" i="1" baseline="0">
                    <a:solidFill>
                      <a:sysClr val="windowText" lastClr="000000"/>
                    </a:solidFill>
                    <a:latin typeface="Times New Roman" panose="02020603050405020304" pitchFamily="18" charset="0"/>
                    <a:cs typeface="Times New Roman" panose="02020603050405020304" pitchFamily="18" charset="0"/>
                  </a:rPr>
                  <a:t> of mapped references (y-axis)</a:t>
                </a:r>
                <a:endParaRPr lang="en-US" sz="1200" i="1">
                  <a:solidFill>
                    <a:sysClr val="windowText" lastClr="000000"/>
                  </a:solidFill>
                  <a:latin typeface="Times New Roman" panose="02020603050405020304" pitchFamily="18" charset="0"/>
                  <a:cs typeface="Times New Roman" panose="02020603050405020304" pitchFamily="18" charset="0"/>
                </a:endParaRPr>
              </a:p>
            </c:rich>
          </c:tx>
          <c:layout>
            <c:manualLayout>
              <c:xMode val="edge"/>
              <c:yMode val="edge"/>
              <c:x val="1.0408515035625062E-2"/>
              <c:y val="0.18266732283464568"/>
            </c:manualLayout>
          </c:layout>
          <c:overlay val="0"/>
          <c:spPr>
            <a:noFill/>
            <a:ln>
              <a:noFill/>
            </a:ln>
            <a:effectLst/>
          </c:spPr>
          <c:txPr>
            <a:bodyPr rot="-5400000" spcFirstLastPara="1" vertOverflow="ellipsis" vert="horz" wrap="square" anchor="ctr" anchorCtr="1"/>
            <a:lstStyle/>
            <a:p>
              <a:pPr>
                <a:defRPr sz="1200" b="0" i="1"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474654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9">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alpha val="75000"/>
        </a:schemeClr>
      </a:solidFill>
    </cs:spPr>
  </cs:dataPoint>
  <cs:dataPoint3D>
    <cs:lnRef idx="0"/>
    <cs:fillRef idx="1">
      <cs:styleClr val="auto"/>
    </cs:fillRef>
    <cs:effectRef idx="0"/>
    <cs:fontRef idx="minor">
      <a:schemeClr val="tx1"/>
    </cs:fontRef>
    <cs:spPr>
      <a:solidFill>
        <a:schemeClr val="phClr">
          <a:alpha val="75000"/>
        </a:schemeClr>
      </a:solidFill>
    </cs:spPr>
  </cs:dataPoint3D>
  <cs:dataPointLine>
    <cs:lnRef idx="0">
      <cs:styleClr val="auto"/>
    </cs:lnRef>
    <cs:fillRef idx="1"/>
    <cs:effectRef idx="0"/>
    <cs:fontRef idx="minor">
      <a:schemeClr val="tx1"/>
    </cs:fontRef>
    <cs:spPr>
      <a:ln w="19050" cap="rnd">
        <a:solidFill>
          <a:schemeClr val="phClr">
            <a:alpha val="50000"/>
          </a:scheme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4353F09B-6A74-49C3-9140-0EE23C187575}" type="doc">
      <dgm:prSet loTypeId="urn:microsoft.com/office/officeart/2005/8/layout/hierarchy2" loCatId="hierarchy" qsTypeId="urn:microsoft.com/office/officeart/2005/8/quickstyle/simple3" qsCatId="simple" csTypeId="urn:microsoft.com/office/officeart/2005/8/colors/accent1_2" csCatId="accent1" phldr="1"/>
      <dgm:spPr/>
      <dgm:t>
        <a:bodyPr/>
        <a:lstStyle/>
        <a:p>
          <a:endParaRPr lang="en-US"/>
        </a:p>
      </dgm:t>
    </dgm:pt>
    <dgm:pt modelId="{B91B730D-2132-4FAB-9A0A-BBCC9094F1E6}">
      <dgm:prSet phldrT="[Text]"/>
      <dgm:spPr>
        <a:gradFill rotWithShape="0">
          <a:gsLst>
            <a:gs pos="0">
              <a:schemeClr val="accent6"/>
            </a:gs>
            <a:gs pos="100000">
              <a:schemeClr val="accent6"/>
            </a:gs>
          </a:gsLst>
        </a:gradFill>
      </dgm:spPr>
      <dgm:t>
        <a:bodyPr/>
        <a:lstStyle/>
        <a:p>
          <a:r>
            <a:rPr lang="en-US"/>
            <a:t>System</a:t>
          </a:r>
        </a:p>
      </dgm:t>
    </dgm:pt>
    <dgm:pt modelId="{12EAA43A-BBDA-4CF4-82E8-434B9D3EA57C}" type="parTrans" cxnId="{86EF720E-55BE-47D0-B51D-F4090061A6A5}">
      <dgm:prSet/>
      <dgm:spPr/>
      <dgm:t>
        <a:bodyPr/>
        <a:lstStyle/>
        <a:p>
          <a:endParaRPr lang="en-US"/>
        </a:p>
      </dgm:t>
    </dgm:pt>
    <dgm:pt modelId="{8F64C4BA-53A8-42A3-94E3-9EFAC0699256}" type="sibTrans" cxnId="{86EF720E-55BE-47D0-B51D-F4090061A6A5}">
      <dgm:prSet/>
      <dgm:spPr/>
      <dgm:t>
        <a:bodyPr/>
        <a:lstStyle/>
        <a:p>
          <a:endParaRPr lang="en-US"/>
        </a:p>
      </dgm:t>
    </dgm:pt>
    <dgm:pt modelId="{FCB65288-37D5-4EB9-AEE7-5786D0C5EB86}">
      <dgm:prSet phldrT="[Text]"/>
      <dgm:spPr>
        <a:gradFill rotWithShape="0">
          <a:gsLst>
            <a:gs pos="50000">
              <a:schemeClr val="accent2"/>
            </a:gs>
            <a:gs pos="100000">
              <a:schemeClr val="accent2"/>
            </a:gs>
          </a:gsLst>
        </a:gradFill>
      </dgm:spPr>
      <dgm:t>
        <a:bodyPr/>
        <a:lstStyle/>
        <a:p>
          <a:r>
            <a:rPr lang="en-US"/>
            <a:t>Social</a:t>
          </a:r>
        </a:p>
      </dgm:t>
    </dgm:pt>
    <dgm:pt modelId="{599BFA7F-357F-4B83-ABBE-2D1F07B4BB54}" type="parTrans" cxnId="{027FE632-3911-4AF1-A6B8-9C1E4241EFB9}">
      <dgm:prSet/>
      <dgm:spPr>
        <a:ln>
          <a:headEnd type="triangle" w="sm" len="sm"/>
          <a:tailEnd type="triangle" w="sm" len="sm"/>
        </a:ln>
      </dgm:spPr>
      <dgm:t>
        <a:bodyPr/>
        <a:lstStyle/>
        <a:p>
          <a:endParaRPr lang="en-US"/>
        </a:p>
      </dgm:t>
    </dgm:pt>
    <dgm:pt modelId="{93F33FCA-E1C7-41E3-A66B-84DF8CBF543B}" type="sibTrans" cxnId="{027FE632-3911-4AF1-A6B8-9C1E4241EFB9}">
      <dgm:prSet/>
      <dgm:spPr/>
      <dgm:t>
        <a:bodyPr/>
        <a:lstStyle/>
        <a:p>
          <a:endParaRPr lang="en-US"/>
        </a:p>
      </dgm:t>
    </dgm:pt>
    <dgm:pt modelId="{5BE27D48-A23B-455A-BA4F-6ECCB06EC55C}">
      <dgm:prSet/>
      <dgm:spPr>
        <a:gradFill rotWithShape="0">
          <a:gsLst>
            <a:gs pos="50000">
              <a:schemeClr val="accent6"/>
            </a:gs>
            <a:gs pos="100000">
              <a:schemeClr val="accent6"/>
            </a:gs>
          </a:gsLst>
        </a:gradFill>
      </dgm:spPr>
      <dgm:t>
        <a:bodyPr/>
        <a:lstStyle/>
        <a:p>
          <a:r>
            <a:rPr lang="en-US"/>
            <a:t>System</a:t>
          </a:r>
        </a:p>
      </dgm:t>
    </dgm:pt>
    <dgm:pt modelId="{7AAB2E37-FF0C-4AAA-9EB5-428D339D145D}" type="parTrans" cxnId="{EA481E26-463C-4700-8204-087AF86071F5}">
      <dgm:prSet/>
      <dgm:spPr>
        <a:ln>
          <a:solidFill>
            <a:scrgbClr r="0" g="0" b="0"/>
          </a:solidFill>
          <a:headEnd type="triangle" w="sm" len="sm"/>
          <a:tailEnd type="triangle" w="sm" len="sm"/>
        </a:ln>
      </dgm:spPr>
      <dgm:t>
        <a:bodyPr/>
        <a:lstStyle/>
        <a:p>
          <a:endParaRPr lang="en-US">
            <a:ln>
              <a:noFill/>
              <a:headEnd type="arrow" w="sm" len="sm"/>
              <a:tailEnd type="arrow" w="sm" len="sm"/>
            </a:ln>
          </a:endParaRPr>
        </a:p>
      </dgm:t>
    </dgm:pt>
    <dgm:pt modelId="{B6107CCE-9C79-4EE3-9F0E-81130077B17D}" type="sibTrans" cxnId="{EA481E26-463C-4700-8204-087AF86071F5}">
      <dgm:prSet/>
      <dgm:spPr/>
      <dgm:t>
        <a:bodyPr/>
        <a:lstStyle/>
        <a:p>
          <a:endParaRPr lang="en-US"/>
        </a:p>
      </dgm:t>
    </dgm:pt>
    <dgm:pt modelId="{BC442597-166B-4C17-8E09-91B1BD750DFD}" type="pres">
      <dgm:prSet presAssocID="{4353F09B-6A74-49C3-9140-0EE23C187575}" presName="diagram" presStyleCnt="0">
        <dgm:presLayoutVars>
          <dgm:chPref val="1"/>
          <dgm:dir/>
          <dgm:animOne val="branch"/>
          <dgm:animLvl val="lvl"/>
          <dgm:resizeHandles val="exact"/>
        </dgm:presLayoutVars>
      </dgm:prSet>
      <dgm:spPr/>
    </dgm:pt>
    <dgm:pt modelId="{77BC850F-DCF8-4B8D-9FB1-8C5DF2DA01BF}" type="pres">
      <dgm:prSet presAssocID="{B91B730D-2132-4FAB-9A0A-BBCC9094F1E6}" presName="root1" presStyleCnt="0"/>
      <dgm:spPr/>
    </dgm:pt>
    <dgm:pt modelId="{E2E6D950-2697-4096-B1EF-3E43FA867248}" type="pres">
      <dgm:prSet presAssocID="{B91B730D-2132-4FAB-9A0A-BBCC9094F1E6}" presName="LevelOneTextNode" presStyleLbl="node0" presStyleIdx="0" presStyleCnt="1" custLinFactNeighborX="-56298" custLinFactNeighborY="-7392">
        <dgm:presLayoutVars>
          <dgm:chPref val="3"/>
        </dgm:presLayoutVars>
      </dgm:prSet>
      <dgm:spPr/>
    </dgm:pt>
    <dgm:pt modelId="{0943B84D-C0D0-470F-B940-A007C7D094CA}" type="pres">
      <dgm:prSet presAssocID="{B91B730D-2132-4FAB-9A0A-BBCC9094F1E6}" presName="level2hierChild" presStyleCnt="0"/>
      <dgm:spPr/>
    </dgm:pt>
    <dgm:pt modelId="{C8811DCA-E326-44A6-B95E-8470DF491027}" type="pres">
      <dgm:prSet presAssocID="{7AAB2E37-FF0C-4AAA-9EB5-428D339D145D}" presName="conn2-1" presStyleLbl="parChTrans1D2" presStyleIdx="0" presStyleCnt="2"/>
      <dgm:spPr/>
    </dgm:pt>
    <dgm:pt modelId="{43E43C32-FA5E-4BC1-930B-A9D80A4B5FE7}" type="pres">
      <dgm:prSet presAssocID="{7AAB2E37-FF0C-4AAA-9EB5-428D339D145D}" presName="connTx" presStyleLbl="parChTrans1D2" presStyleIdx="0" presStyleCnt="2"/>
      <dgm:spPr/>
    </dgm:pt>
    <dgm:pt modelId="{1FF1C128-D546-4316-A867-8A8E2A409F74}" type="pres">
      <dgm:prSet presAssocID="{5BE27D48-A23B-455A-BA4F-6ECCB06EC55C}" presName="root2" presStyleCnt="0"/>
      <dgm:spPr/>
    </dgm:pt>
    <dgm:pt modelId="{08CD5E4A-EBE5-48C1-8235-A7AD017C4054}" type="pres">
      <dgm:prSet presAssocID="{5BE27D48-A23B-455A-BA4F-6ECCB06EC55C}" presName="LevelTwoTextNode" presStyleLbl="node2" presStyleIdx="0" presStyleCnt="2">
        <dgm:presLayoutVars>
          <dgm:chPref val="3"/>
        </dgm:presLayoutVars>
      </dgm:prSet>
      <dgm:spPr/>
    </dgm:pt>
    <dgm:pt modelId="{196B368A-59B8-4D0D-A0B5-577B36963FCC}" type="pres">
      <dgm:prSet presAssocID="{5BE27D48-A23B-455A-BA4F-6ECCB06EC55C}" presName="level3hierChild" presStyleCnt="0"/>
      <dgm:spPr/>
    </dgm:pt>
    <dgm:pt modelId="{CB1E285A-714B-43BD-937E-386C714DF819}" type="pres">
      <dgm:prSet presAssocID="{599BFA7F-357F-4B83-ABBE-2D1F07B4BB54}" presName="conn2-1" presStyleLbl="parChTrans1D2" presStyleIdx="1" presStyleCnt="2"/>
      <dgm:spPr/>
    </dgm:pt>
    <dgm:pt modelId="{AF690ED5-01EA-4BF1-9F1A-3A3218166947}" type="pres">
      <dgm:prSet presAssocID="{599BFA7F-357F-4B83-ABBE-2D1F07B4BB54}" presName="connTx" presStyleLbl="parChTrans1D2" presStyleIdx="1" presStyleCnt="2"/>
      <dgm:spPr/>
    </dgm:pt>
    <dgm:pt modelId="{E9E2B17F-699E-4001-8432-621388E36E6D}" type="pres">
      <dgm:prSet presAssocID="{FCB65288-37D5-4EB9-AEE7-5786D0C5EB86}" presName="root2" presStyleCnt="0"/>
      <dgm:spPr/>
    </dgm:pt>
    <dgm:pt modelId="{0955DC68-405C-43A7-AC8F-C423FCAE3BC6}" type="pres">
      <dgm:prSet presAssocID="{FCB65288-37D5-4EB9-AEE7-5786D0C5EB86}" presName="LevelTwoTextNode" presStyleLbl="node2" presStyleIdx="1" presStyleCnt="2">
        <dgm:presLayoutVars>
          <dgm:chPref val="3"/>
        </dgm:presLayoutVars>
      </dgm:prSet>
      <dgm:spPr/>
    </dgm:pt>
    <dgm:pt modelId="{96C48EE7-2729-4B7D-A078-A1FC9DE3741A}" type="pres">
      <dgm:prSet presAssocID="{FCB65288-37D5-4EB9-AEE7-5786D0C5EB86}" presName="level3hierChild" presStyleCnt="0"/>
      <dgm:spPr/>
    </dgm:pt>
  </dgm:ptLst>
  <dgm:cxnLst>
    <dgm:cxn modelId="{86EF720E-55BE-47D0-B51D-F4090061A6A5}" srcId="{4353F09B-6A74-49C3-9140-0EE23C187575}" destId="{B91B730D-2132-4FAB-9A0A-BBCC9094F1E6}" srcOrd="0" destOrd="0" parTransId="{12EAA43A-BBDA-4CF4-82E8-434B9D3EA57C}" sibTransId="{8F64C4BA-53A8-42A3-94E3-9EFAC0699256}"/>
    <dgm:cxn modelId="{EA481E26-463C-4700-8204-087AF86071F5}" srcId="{B91B730D-2132-4FAB-9A0A-BBCC9094F1E6}" destId="{5BE27D48-A23B-455A-BA4F-6ECCB06EC55C}" srcOrd="0" destOrd="0" parTransId="{7AAB2E37-FF0C-4AAA-9EB5-428D339D145D}" sibTransId="{B6107CCE-9C79-4EE3-9F0E-81130077B17D}"/>
    <dgm:cxn modelId="{AB941028-D155-425E-912D-C027B5EAAE6A}" type="presOf" srcId="{FCB65288-37D5-4EB9-AEE7-5786D0C5EB86}" destId="{0955DC68-405C-43A7-AC8F-C423FCAE3BC6}" srcOrd="0" destOrd="0" presId="urn:microsoft.com/office/officeart/2005/8/layout/hierarchy2"/>
    <dgm:cxn modelId="{027FE632-3911-4AF1-A6B8-9C1E4241EFB9}" srcId="{B91B730D-2132-4FAB-9A0A-BBCC9094F1E6}" destId="{FCB65288-37D5-4EB9-AEE7-5786D0C5EB86}" srcOrd="1" destOrd="0" parTransId="{599BFA7F-357F-4B83-ABBE-2D1F07B4BB54}" sibTransId="{93F33FCA-E1C7-41E3-A66B-84DF8CBF543B}"/>
    <dgm:cxn modelId="{276F8A35-BB8E-4846-8F41-94EDFA97626A}" type="presOf" srcId="{599BFA7F-357F-4B83-ABBE-2D1F07B4BB54}" destId="{CB1E285A-714B-43BD-937E-386C714DF819}" srcOrd="0" destOrd="0" presId="urn:microsoft.com/office/officeart/2005/8/layout/hierarchy2"/>
    <dgm:cxn modelId="{2F23A761-BDD4-43D9-A14F-4AF0CC8D15EC}" type="presOf" srcId="{599BFA7F-357F-4B83-ABBE-2D1F07B4BB54}" destId="{AF690ED5-01EA-4BF1-9F1A-3A3218166947}" srcOrd="1" destOrd="0" presId="urn:microsoft.com/office/officeart/2005/8/layout/hierarchy2"/>
    <dgm:cxn modelId="{A86D074C-C7A6-4ACB-ADE7-DFE75B10EE92}" type="presOf" srcId="{7AAB2E37-FF0C-4AAA-9EB5-428D339D145D}" destId="{C8811DCA-E326-44A6-B95E-8470DF491027}" srcOrd="0" destOrd="0" presId="urn:microsoft.com/office/officeart/2005/8/layout/hierarchy2"/>
    <dgm:cxn modelId="{7E0AB66E-1D81-486B-90F9-04945DBF9CE2}" type="presOf" srcId="{7AAB2E37-FF0C-4AAA-9EB5-428D339D145D}" destId="{43E43C32-FA5E-4BC1-930B-A9D80A4B5FE7}" srcOrd="1" destOrd="0" presId="urn:microsoft.com/office/officeart/2005/8/layout/hierarchy2"/>
    <dgm:cxn modelId="{1456178A-A340-4038-B97D-39D4AE6BE3B7}" type="presOf" srcId="{B91B730D-2132-4FAB-9A0A-BBCC9094F1E6}" destId="{E2E6D950-2697-4096-B1EF-3E43FA867248}" srcOrd="0" destOrd="0" presId="urn:microsoft.com/office/officeart/2005/8/layout/hierarchy2"/>
    <dgm:cxn modelId="{B192EEC8-3C4E-4C2A-A458-934A4DAD88CC}" type="presOf" srcId="{4353F09B-6A74-49C3-9140-0EE23C187575}" destId="{BC442597-166B-4C17-8E09-91B1BD750DFD}" srcOrd="0" destOrd="0" presId="urn:microsoft.com/office/officeart/2005/8/layout/hierarchy2"/>
    <dgm:cxn modelId="{524F22C9-5988-4816-AF4E-70A871F515A6}" type="presOf" srcId="{5BE27D48-A23B-455A-BA4F-6ECCB06EC55C}" destId="{08CD5E4A-EBE5-48C1-8235-A7AD017C4054}" srcOrd="0" destOrd="0" presId="urn:microsoft.com/office/officeart/2005/8/layout/hierarchy2"/>
    <dgm:cxn modelId="{B0395862-F24D-4EFF-82B7-BFFA69313041}" type="presParOf" srcId="{BC442597-166B-4C17-8E09-91B1BD750DFD}" destId="{77BC850F-DCF8-4B8D-9FB1-8C5DF2DA01BF}" srcOrd="0" destOrd="0" presId="urn:microsoft.com/office/officeart/2005/8/layout/hierarchy2"/>
    <dgm:cxn modelId="{8504B009-F1FA-41B7-BB97-69A4C37EFB7B}" type="presParOf" srcId="{77BC850F-DCF8-4B8D-9FB1-8C5DF2DA01BF}" destId="{E2E6D950-2697-4096-B1EF-3E43FA867248}" srcOrd="0" destOrd="0" presId="urn:microsoft.com/office/officeart/2005/8/layout/hierarchy2"/>
    <dgm:cxn modelId="{2A79FD8F-F2B4-4B7D-AFE6-6EE311EB017E}" type="presParOf" srcId="{77BC850F-DCF8-4B8D-9FB1-8C5DF2DA01BF}" destId="{0943B84D-C0D0-470F-B940-A007C7D094CA}" srcOrd="1" destOrd="0" presId="urn:microsoft.com/office/officeart/2005/8/layout/hierarchy2"/>
    <dgm:cxn modelId="{E89C0054-88D9-4B96-BF34-1AAA72F65F4A}" type="presParOf" srcId="{0943B84D-C0D0-470F-B940-A007C7D094CA}" destId="{C8811DCA-E326-44A6-B95E-8470DF491027}" srcOrd="0" destOrd="0" presId="urn:microsoft.com/office/officeart/2005/8/layout/hierarchy2"/>
    <dgm:cxn modelId="{76316245-DC19-45FD-9659-9A6C40590632}" type="presParOf" srcId="{C8811DCA-E326-44A6-B95E-8470DF491027}" destId="{43E43C32-FA5E-4BC1-930B-A9D80A4B5FE7}" srcOrd="0" destOrd="0" presId="urn:microsoft.com/office/officeart/2005/8/layout/hierarchy2"/>
    <dgm:cxn modelId="{1F623694-695C-431F-9D6B-61D26396B373}" type="presParOf" srcId="{0943B84D-C0D0-470F-B940-A007C7D094CA}" destId="{1FF1C128-D546-4316-A867-8A8E2A409F74}" srcOrd="1" destOrd="0" presId="urn:microsoft.com/office/officeart/2005/8/layout/hierarchy2"/>
    <dgm:cxn modelId="{8524A822-ED65-4281-B88B-46279D7AD990}" type="presParOf" srcId="{1FF1C128-D546-4316-A867-8A8E2A409F74}" destId="{08CD5E4A-EBE5-48C1-8235-A7AD017C4054}" srcOrd="0" destOrd="0" presId="urn:microsoft.com/office/officeart/2005/8/layout/hierarchy2"/>
    <dgm:cxn modelId="{9B0415AB-5053-4B56-BFF7-316A4E6517C9}" type="presParOf" srcId="{1FF1C128-D546-4316-A867-8A8E2A409F74}" destId="{196B368A-59B8-4D0D-A0B5-577B36963FCC}" srcOrd="1" destOrd="0" presId="urn:microsoft.com/office/officeart/2005/8/layout/hierarchy2"/>
    <dgm:cxn modelId="{450CAAEE-0F4B-4369-AF51-EDCFD3AF1B14}" type="presParOf" srcId="{0943B84D-C0D0-470F-B940-A007C7D094CA}" destId="{CB1E285A-714B-43BD-937E-386C714DF819}" srcOrd="2" destOrd="0" presId="urn:microsoft.com/office/officeart/2005/8/layout/hierarchy2"/>
    <dgm:cxn modelId="{D458E714-6CE7-4B06-A59D-DBB0802646EE}" type="presParOf" srcId="{CB1E285A-714B-43BD-937E-386C714DF819}" destId="{AF690ED5-01EA-4BF1-9F1A-3A3218166947}" srcOrd="0" destOrd="0" presId="urn:microsoft.com/office/officeart/2005/8/layout/hierarchy2"/>
    <dgm:cxn modelId="{92B5D2BF-5963-4534-9360-04525CFBA995}" type="presParOf" srcId="{0943B84D-C0D0-470F-B940-A007C7D094CA}" destId="{E9E2B17F-699E-4001-8432-621388E36E6D}" srcOrd="3" destOrd="0" presId="urn:microsoft.com/office/officeart/2005/8/layout/hierarchy2"/>
    <dgm:cxn modelId="{9483F099-044F-4377-A7D4-1AC7DEF32442}" type="presParOf" srcId="{E9E2B17F-699E-4001-8432-621388E36E6D}" destId="{0955DC68-405C-43A7-AC8F-C423FCAE3BC6}" srcOrd="0" destOrd="0" presId="urn:microsoft.com/office/officeart/2005/8/layout/hierarchy2"/>
    <dgm:cxn modelId="{0A2A8737-B96E-4071-A650-C6FFF110D98D}" type="presParOf" srcId="{E9E2B17F-699E-4001-8432-621388E36E6D}" destId="{96C48EE7-2729-4B7D-A078-A1FC9DE3741A}" srcOrd="1" destOrd="0" presId="urn:microsoft.com/office/officeart/2005/8/layout/hierarchy2"/>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4353F09B-6A74-49C3-9140-0EE23C187575}" type="doc">
      <dgm:prSet loTypeId="urn:microsoft.com/office/officeart/2005/8/layout/hierarchy2" loCatId="hierarchy" qsTypeId="urn:microsoft.com/office/officeart/2005/8/quickstyle/simple3" qsCatId="simple" csTypeId="urn:microsoft.com/office/officeart/2005/8/colors/accent1_2" csCatId="accent1" phldr="1"/>
      <dgm:spPr/>
      <dgm:t>
        <a:bodyPr/>
        <a:lstStyle/>
        <a:p>
          <a:endParaRPr lang="en-US"/>
        </a:p>
      </dgm:t>
    </dgm:pt>
    <dgm:pt modelId="{B91B730D-2132-4FAB-9A0A-BBCC9094F1E6}">
      <dgm:prSet phldrT="[Text]"/>
      <dgm:spPr>
        <a:gradFill rotWithShape="0">
          <a:gsLst>
            <a:gs pos="0">
              <a:srgbClr val="00B0F0"/>
            </a:gs>
            <a:gs pos="100000">
              <a:srgbClr val="00B0F0"/>
            </a:gs>
          </a:gsLst>
        </a:gradFill>
      </dgm:spPr>
      <dgm:t>
        <a:bodyPr/>
        <a:lstStyle/>
        <a:p>
          <a:r>
            <a:rPr lang="en-US"/>
            <a:t>Process</a:t>
          </a:r>
        </a:p>
      </dgm:t>
    </dgm:pt>
    <dgm:pt modelId="{12EAA43A-BBDA-4CF4-82E8-434B9D3EA57C}" type="parTrans" cxnId="{86EF720E-55BE-47D0-B51D-F4090061A6A5}">
      <dgm:prSet/>
      <dgm:spPr/>
      <dgm:t>
        <a:bodyPr/>
        <a:lstStyle/>
        <a:p>
          <a:endParaRPr lang="en-US"/>
        </a:p>
      </dgm:t>
    </dgm:pt>
    <dgm:pt modelId="{8F64C4BA-53A8-42A3-94E3-9EFAC0699256}" type="sibTrans" cxnId="{86EF720E-55BE-47D0-B51D-F4090061A6A5}">
      <dgm:prSet/>
      <dgm:spPr/>
      <dgm:t>
        <a:bodyPr/>
        <a:lstStyle/>
        <a:p>
          <a:endParaRPr lang="en-US"/>
        </a:p>
      </dgm:t>
    </dgm:pt>
    <dgm:pt modelId="{FCB65288-37D5-4EB9-AEE7-5786D0C5EB86}">
      <dgm:prSet phldrT="[Text]"/>
      <dgm:spPr>
        <a:gradFill rotWithShape="0">
          <a:gsLst>
            <a:gs pos="50000">
              <a:schemeClr val="accent2"/>
            </a:gs>
            <a:gs pos="100000">
              <a:schemeClr val="accent2"/>
            </a:gs>
          </a:gsLst>
        </a:gradFill>
      </dgm:spPr>
      <dgm:t>
        <a:bodyPr/>
        <a:lstStyle/>
        <a:p>
          <a:r>
            <a:rPr lang="en-US"/>
            <a:t>Social</a:t>
          </a:r>
        </a:p>
      </dgm:t>
    </dgm:pt>
    <dgm:pt modelId="{599BFA7F-357F-4B83-ABBE-2D1F07B4BB54}" type="parTrans" cxnId="{027FE632-3911-4AF1-A6B8-9C1E4241EFB9}">
      <dgm:prSet/>
      <dgm:spPr>
        <a:ln>
          <a:headEnd type="triangle" w="sm" len="sm"/>
          <a:tailEnd type="triangle" w="sm" len="sm"/>
        </a:ln>
      </dgm:spPr>
      <dgm:t>
        <a:bodyPr/>
        <a:lstStyle/>
        <a:p>
          <a:endParaRPr lang="en-US"/>
        </a:p>
      </dgm:t>
    </dgm:pt>
    <dgm:pt modelId="{93F33FCA-E1C7-41E3-A66B-84DF8CBF543B}" type="sibTrans" cxnId="{027FE632-3911-4AF1-A6B8-9C1E4241EFB9}">
      <dgm:prSet/>
      <dgm:spPr/>
      <dgm:t>
        <a:bodyPr/>
        <a:lstStyle/>
        <a:p>
          <a:endParaRPr lang="en-US"/>
        </a:p>
      </dgm:t>
    </dgm:pt>
    <dgm:pt modelId="{5BE27D48-A23B-455A-BA4F-6ECCB06EC55C}">
      <dgm:prSet/>
      <dgm:spPr>
        <a:gradFill rotWithShape="0">
          <a:gsLst>
            <a:gs pos="50000">
              <a:srgbClr val="00B0F0"/>
            </a:gs>
            <a:gs pos="100000">
              <a:srgbClr val="00B0F0"/>
            </a:gs>
          </a:gsLst>
        </a:gradFill>
      </dgm:spPr>
      <dgm:t>
        <a:bodyPr/>
        <a:lstStyle/>
        <a:p>
          <a:r>
            <a:rPr lang="en-US"/>
            <a:t>Process</a:t>
          </a:r>
        </a:p>
      </dgm:t>
    </dgm:pt>
    <dgm:pt modelId="{7AAB2E37-FF0C-4AAA-9EB5-428D339D145D}" type="parTrans" cxnId="{EA481E26-463C-4700-8204-087AF86071F5}">
      <dgm:prSet/>
      <dgm:spPr>
        <a:ln>
          <a:solidFill>
            <a:scrgbClr r="0" g="0" b="0"/>
          </a:solidFill>
          <a:headEnd type="triangle" w="sm" len="sm"/>
          <a:tailEnd type="triangle" w="sm" len="sm"/>
        </a:ln>
      </dgm:spPr>
      <dgm:t>
        <a:bodyPr/>
        <a:lstStyle/>
        <a:p>
          <a:endParaRPr lang="en-US">
            <a:ln>
              <a:noFill/>
              <a:headEnd type="arrow" w="sm" len="sm"/>
              <a:tailEnd type="arrow" w="sm" len="sm"/>
            </a:ln>
          </a:endParaRPr>
        </a:p>
      </dgm:t>
    </dgm:pt>
    <dgm:pt modelId="{B6107CCE-9C79-4EE3-9F0E-81130077B17D}" type="sibTrans" cxnId="{EA481E26-463C-4700-8204-087AF86071F5}">
      <dgm:prSet/>
      <dgm:spPr/>
      <dgm:t>
        <a:bodyPr/>
        <a:lstStyle/>
        <a:p>
          <a:endParaRPr lang="en-US"/>
        </a:p>
      </dgm:t>
    </dgm:pt>
    <dgm:pt modelId="{BC442597-166B-4C17-8E09-91B1BD750DFD}" type="pres">
      <dgm:prSet presAssocID="{4353F09B-6A74-49C3-9140-0EE23C187575}" presName="diagram" presStyleCnt="0">
        <dgm:presLayoutVars>
          <dgm:chPref val="1"/>
          <dgm:dir/>
          <dgm:animOne val="branch"/>
          <dgm:animLvl val="lvl"/>
          <dgm:resizeHandles val="exact"/>
        </dgm:presLayoutVars>
      </dgm:prSet>
      <dgm:spPr/>
    </dgm:pt>
    <dgm:pt modelId="{77BC850F-DCF8-4B8D-9FB1-8C5DF2DA01BF}" type="pres">
      <dgm:prSet presAssocID="{B91B730D-2132-4FAB-9A0A-BBCC9094F1E6}" presName="root1" presStyleCnt="0"/>
      <dgm:spPr/>
    </dgm:pt>
    <dgm:pt modelId="{E2E6D950-2697-4096-B1EF-3E43FA867248}" type="pres">
      <dgm:prSet presAssocID="{B91B730D-2132-4FAB-9A0A-BBCC9094F1E6}" presName="LevelOneTextNode" presStyleLbl="node0" presStyleIdx="0" presStyleCnt="1" custLinFactNeighborX="-56298" custLinFactNeighborY="-7392">
        <dgm:presLayoutVars>
          <dgm:chPref val="3"/>
        </dgm:presLayoutVars>
      </dgm:prSet>
      <dgm:spPr/>
    </dgm:pt>
    <dgm:pt modelId="{0943B84D-C0D0-470F-B940-A007C7D094CA}" type="pres">
      <dgm:prSet presAssocID="{B91B730D-2132-4FAB-9A0A-BBCC9094F1E6}" presName="level2hierChild" presStyleCnt="0"/>
      <dgm:spPr/>
    </dgm:pt>
    <dgm:pt modelId="{C8811DCA-E326-44A6-B95E-8470DF491027}" type="pres">
      <dgm:prSet presAssocID="{7AAB2E37-FF0C-4AAA-9EB5-428D339D145D}" presName="conn2-1" presStyleLbl="parChTrans1D2" presStyleIdx="0" presStyleCnt="2"/>
      <dgm:spPr/>
    </dgm:pt>
    <dgm:pt modelId="{43E43C32-FA5E-4BC1-930B-A9D80A4B5FE7}" type="pres">
      <dgm:prSet presAssocID="{7AAB2E37-FF0C-4AAA-9EB5-428D339D145D}" presName="connTx" presStyleLbl="parChTrans1D2" presStyleIdx="0" presStyleCnt="2"/>
      <dgm:spPr/>
    </dgm:pt>
    <dgm:pt modelId="{1FF1C128-D546-4316-A867-8A8E2A409F74}" type="pres">
      <dgm:prSet presAssocID="{5BE27D48-A23B-455A-BA4F-6ECCB06EC55C}" presName="root2" presStyleCnt="0"/>
      <dgm:spPr/>
    </dgm:pt>
    <dgm:pt modelId="{08CD5E4A-EBE5-48C1-8235-A7AD017C4054}" type="pres">
      <dgm:prSet presAssocID="{5BE27D48-A23B-455A-BA4F-6ECCB06EC55C}" presName="LevelTwoTextNode" presStyleLbl="node2" presStyleIdx="0" presStyleCnt="2">
        <dgm:presLayoutVars>
          <dgm:chPref val="3"/>
        </dgm:presLayoutVars>
      </dgm:prSet>
      <dgm:spPr/>
    </dgm:pt>
    <dgm:pt modelId="{196B368A-59B8-4D0D-A0B5-577B36963FCC}" type="pres">
      <dgm:prSet presAssocID="{5BE27D48-A23B-455A-BA4F-6ECCB06EC55C}" presName="level3hierChild" presStyleCnt="0"/>
      <dgm:spPr/>
    </dgm:pt>
    <dgm:pt modelId="{CB1E285A-714B-43BD-937E-386C714DF819}" type="pres">
      <dgm:prSet presAssocID="{599BFA7F-357F-4B83-ABBE-2D1F07B4BB54}" presName="conn2-1" presStyleLbl="parChTrans1D2" presStyleIdx="1" presStyleCnt="2"/>
      <dgm:spPr/>
    </dgm:pt>
    <dgm:pt modelId="{AF690ED5-01EA-4BF1-9F1A-3A3218166947}" type="pres">
      <dgm:prSet presAssocID="{599BFA7F-357F-4B83-ABBE-2D1F07B4BB54}" presName="connTx" presStyleLbl="parChTrans1D2" presStyleIdx="1" presStyleCnt="2"/>
      <dgm:spPr/>
    </dgm:pt>
    <dgm:pt modelId="{E9E2B17F-699E-4001-8432-621388E36E6D}" type="pres">
      <dgm:prSet presAssocID="{FCB65288-37D5-4EB9-AEE7-5786D0C5EB86}" presName="root2" presStyleCnt="0"/>
      <dgm:spPr/>
    </dgm:pt>
    <dgm:pt modelId="{0955DC68-405C-43A7-AC8F-C423FCAE3BC6}" type="pres">
      <dgm:prSet presAssocID="{FCB65288-37D5-4EB9-AEE7-5786D0C5EB86}" presName="LevelTwoTextNode" presStyleLbl="node2" presStyleIdx="1" presStyleCnt="2">
        <dgm:presLayoutVars>
          <dgm:chPref val="3"/>
        </dgm:presLayoutVars>
      </dgm:prSet>
      <dgm:spPr/>
    </dgm:pt>
    <dgm:pt modelId="{96C48EE7-2729-4B7D-A078-A1FC9DE3741A}" type="pres">
      <dgm:prSet presAssocID="{FCB65288-37D5-4EB9-AEE7-5786D0C5EB86}" presName="level3hierChild" presStyleCnt="0"/>
      <dgm:spPr/>
    </dgm:pt>
  </dgm:ptLst>
  <dgm:cxnLst>
    <dgm:cxn modelId="{86EF720E-55BE-47D0-B51D-F4090061A6A5}" srcId="{4353F09B-6A74-49C3-9140-0EE23C187575}" destId="{B91B730D-2132-4FAB-9A0A-BBCC9094F1E6}" srcOrd="0" destOrd="0" parTransId="{12EAA43A-BBDA-4CF4-82E8-434B9D3EA57C}" sibTransId="{8F64C4BA-53A8-42A3-94E3-9EFAC0699256}"/>
    <dgm:cxn modelId="{EA481E26-463C-4700-8204-087AF86071F5}" srcId="{B91B730D-2132-4FAB-9A0A-BBCC9094F1E6}" destId="{5BE27D48-A23B-455A-BA4F-6ECCB06EC55C}" srcOrd="0" destOrd="0" parTransId="{7AAB2E37-FF0C-4AAA-9EB5-428D339D145D}" sibTransId="{B6107CCE-9C79-4EE3-9F0E-81130077B17D}"/>
    <dgm:cxn modelId="{AB941028-D155-425E-912D-C027B5EAAE6A}" type="presOf" srcId="{FCB65288-37D5-4EB9-AEE7-5786D0C5EB86}" destId="{0955DC68-405C-43A7-AC8F-C423FCAE3BC6}" srcOrd="0" destOrd="0" presId="urn:microsoft.com/office/officeart/2005/8/layout/hierarchy2"/>
    <dgm:cxn modelId="{027FE632-3911-4AF1-A6B8-9C1E4241EFB9}" srcId="{B91B730D-2132-4FAB-9A0A-BBCC9094F1E6}" destId="{FCB65288-37D5-4EB9-AEE7-5786D0C5EB86}" srcOrd="1" destOrd="0" parTransId="{599BFA7F-357F-4B83-ABBE-2D1F07B4BB54}" sibTransId="{93F33FCA-E1C7-41E3-A66B-84DF8CBF543B}"/>
    <dgm:cxn modelId="{276F8A35-BB8E-4846-8F41-94EDFA97626A}" type="presOf" srcId="{599BFA7F-357F-4B83-ABBE-2D1F07B4BB54}" destId="{CB1E285A-714B-43BD-937E-386C714DF819}" srcOrd="0" destOrd="0" presId="urn:microsoft.com/office/officeart/2005/8/layout/hierarchy2"/>
    <dgm:cxn modelId="{2F23A761-BDD4-43D9-A14F-4AF0CC8D15EC}" type="presOf" srcId="{599BFA7F-357F-4B83-ABBE-2D1F07B4BB54}" destId="{AF690ED5-01EA-4BF1-9F1A-3A3218166947}" srcOrd="1" destOrd="0" presId="urn:microsoft.com/office/officeart/2005/8/layout/hierarchy2"/>
    <dgm:cxn modelId="{A86D074C-C7A6-4ACB-ADE7-DFE75B10EE92}" type="presOf" srcId="{7AAB2E37-FF0C-4AAA-9EB5-428D339D145D}" destId="{C8811DCA-E326-44A6-B95E-8470DF491027}" srcOrd="0" destOrd="0" presId="urn:microsoft.com/office/officeart/2005/8/layout/hierarchy2"/>
    <dgm:cxn modelId="{7E0AB66E-1D81-486B-90F9-04945DBF9CE2}" type="presOf" srcId="{7AAB2E37-FF0C-4AAA-9EB5-428D339D145D}" destId="{43E43C32-FA5E-4BC1-930B-A9D80A4B5FE7}" srcOrd="1" destOrd="0" presId="urn:microsoft.com/office/officeart/2005/8/layout/hierarchy2"/>
    <dgm:cxn modelId="{1456178A-A340-4038-B97D-39D4AE6BE3B7}" type="presOf" srcId="{B91B730D-2132-4FAB-9A0A-BBCC9094F1E6}" destId="{E2E6D950-2697-4096-B1EF-3E43FA867248}" srcOrd="0" destOrd="0" presId="urn:microsoft.com/office/officeart/2005/8/layout/hierarchy2"/>
    <dgm:cxn modelId="{B192EEC8-3C4E-4C2A-A458-934A4DAD88CC}" type="presOf" srcId="{4353F09B-6A74-49C3-9140-0EE23C187575}" destId="{BC442597-166B-4C17-8E09-91B1BD750DFD}" srcOrd="0" destOrd="0" presId="urn:microsoft.com/office/officeart/2005/8/layout/hierarchy2"/>
    <dgm:cxn modelId="{524F22C9-5988-4816-AF4E-70A871F515A6}" type="presOf" srcId="{5BE27D48-A23B-455A-BA4F-6ECCB06EC55C}" destId="{08CD5E4A-EBE5-48C1-8235-A7AD017C4054}" srcOrd="0" destOrd="0" presId="urn:microsoft.com/office/officeart/2005/8/layout/hierarchy2"/>
    <dgm:cxn modelId="{B0395862-F24D-4EFF-82B7-BFFA69313041}" type="presParOf" srcId="{BC442597-166B-4C17-8E09-91B1BD750DFD}" destId="{77BC850F-DCF8-4B8D-9FB1-8C5DF2DA01BF}" srcOrd="0" destOrd="0" presId="urn:microsoft.com/office/officeart/2005/8/layout/hierarchy2"/>
    <dgm:cxn modelId="{8504B009-F1FA-41B7-BB97-69A4C37EFB7B}" type="presParOf" srcId="{77BC850F-DCF8-4B8D-9FB1-8C5DF2DA01BF}" destId="{E2E6D950-2697-4096-B1EF-3E43FA867248}" srcOrd="0" destOrd="0" presId="urn:microsoft.com/office/officeart/2005/8/layout/hierarchy2"/>
    <dgm:cxn modelId="{2A79FD8F-F2B4-4B7D-AFE6-6EE311EB017E}" type="presParOf" srcId="{77BC850F-DCF8-4B8D-9FB1-8C5DF2DA01BF}" destId="{0943B84D-C0D0-470F-B940-A007C7D094CA}" srcOrd="1" destOrd="0" presId="urn:microsoft.com/office/officeart/2005/8/layout/hierarchy2"/>
    <dgm:cxn modelId="{E89C0054-88D9-4B96-BF34-1AAA72F65F4A}" type="presParOf" srcId="{0943B84D-C0D0-470F-B940-A007C7D094CA}" destId="{C8811DCA-E326-44A6-B95E-8470DF491027}" srcOrd="0" destOrd="0" presId="urn:microsoft.com/office/officeart/2005/8/layout/hierarchy2"/>
    <dgm:cxn modelId="{76316245-DC19-45FD-9659-9A6C40590632}" type="presParOf" srcId="{C8811DCA-E326-44A6-B95E-8470DF491027}" destId="{43E43C32-FA5E-4BC1-930B-A9D80A4B5FE7}" srcOrd="0" destOrd="0" presId="urn:microsoft.com/office/officeart/2005/8/layout/hierarchy2"/>
    <dgm:cxn modelId="{1F623694-695C-431F-9D6B-61D26396B373}" type="presParOf" srcId="{0943B84D-C0D0-470F-B940-A007C7D094CA}" destId="{1FF1C128-D546-4316-A867-8A8E2A409F74}" srcOrd="1" destOrd="0" presId="urn:microsoft.com/office/officeart/2005/8/layout/hierarchy2"/>
    <dgm:cxn modelId="{8524A822-ED65-4281-B88B-46279D7AD990}" type="presParOf" srcId="{1FF1C128-D546-4316-A867-8A8E2A409F74}" destId="{08CD5E4A-EBE5-48C1-8235-A7AD017C4054}" srcOrd="0" destOrd="0" presId="urn:microsoft.com/office/officeart/2005/8/layout/hierarchy2"/>
    <dgm:cxn modelId="{9B0415AB-5053-4B56-BFF7-316A4E6517C9}" type="presParOf" srcId="{1FF1C128-D546-4316-A867-8A8E2A409F74}" destId="{196B368A-59B8-4D0D-A0B5-577B36963FCC}" srcOrd="1" destOrd="0" presId="urn:microsoft.com/office/officeart/2005/8/layout/hierarchy2"/>
    <dgm:cxn modelId="{450CAAEE-0F4B-4369-AF51-EDCFD3AF1B14}" type="presParOf" srcId="{0943B84D-C0D0-470F-B940-A007C7D094CA}" destId="{CB1E285A-714B-43BD-937E-386C714DF819}" srcOrd="2" destOrd="0" presId="urn:microsoft.com/office/officeart/2005/8/layout/hierarchy2"/>
    <dgm:cxn modelId="{D458E714-6CE7-4B06-A59D-DBB0802646EE}" type="presParOf" srcId="{CB1E285A-714B-43BD-937E-386C714DF819}" destId="{AF690ED5-01EA-4BF1-9F1A-3A3218166947}" srcOrd="0" destOrd="0" presId="urn:microsoft.com/office/officeart/2005/8/layout/hierarchy2"/>
    <dgm:cxn modelId="{92B5D2BF-5963-4534-9360-04525CFBA995}" type="presParOf" srcId="{0943B84D-C0D0-470F-B940-A007C7D094CA}" destId="{E9E2B17F-699E-4001-8432-621388E36E6D}" srcOrd="3" destOrd="0" presId="urn:microsoft.com/office/officeart/2005/8/layout/hierarchy2"/>
    <dgm:cxn modelId="{9483F099-044F-4377-A7D4-1AC7DEF32442}" type="presParOf" srcId="{E9E2B17F-699E-4001-8432-621388E36E6D}" destId="{0955DC68-405C-43A7-AC8F-C423FCAE3BC6}" srcOrd="0" destOrd="0" presId="urn:microsoft.com/office/officeart/2005/8/layout/hierarchy2"/>
    <dgm:cxn modelId="{0A2A8737-B96E-4071-A650-C6FFF110D98D}" type="presParOf" srcId="{E9E2B17F-699E-4001-8432-621388E36E6D}" destId="{96C48EE7-2729-4B7D-A078-A1FC9DE3741A}" srcOrd="1" destOrd="0" presId="urn:microsoft.com/office/officeart/2005/8/layout/hierarchy2"/>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4353F09B-6A74-49C3-9140-0EE23C187575}" type="doc">
      <dgm:prSet loTypeId="urn:microsoft.com/office/officeart/2005/8/layout/hierarchy2" loCatId="hierarchy" qsTypeId="urn:microsoft.com/office/officeart/2005/8/quickstyle/simple3" qsCatId="simple" csTypeId="urn:microsoft.com/office/officeart/2005/8/colors/accent1_2" csCatId="accent1" phldr="1"/>
      <dgm:spPr/>
      <dgm:t>
        <a:bodyPr/>
        <a:lstStyle/>
        <a:p>
          <a:endParaRPr lang="en-US"/>
        </a:p>
      </dgm:t>
    </dgm:pt>
    <dgm:pt modelId="{B91B730D-2132-4FAB-9A0A-BBCC9094F1E6}">
      <dgm:prSet phldrT="[Text]"/>
      <dgm:spPr>
        <a:gradFill rotWithShape="0">
          <a:gsLst>
            <a:gs pos="0">
              <a:srgbClr val="9F5FCF"/>
            </a:gs>
            <a:gs pos="100000">
              <a:srgbClr val="9F5FCF"/>
            </a:gs>
          </a:gsLst>
        </a:gradFill>
      </dgm:spPr>
      <dgm:t>
        <a:bodyPr/>
        <a:lstStyle/>
        <a:p>
          <a:r>
            <a:rPr lang="en-US"/>
            <a:t>Tooling</a:t>
          </a:r>
        </a:p>
      </dgm:t>
    </dgm:pt>
    <dgm:pt modelId="{12EAA43A-BBDA-4CF4-82E8-434B9D3EA57C}" type="parTrans" cxnId="{86EF720E-55BE-47D0-B51D-F4090061A6A5}">
      <dgm:prSet/>
      <dgm:spPr/>
      <dgm:t>
        <a:bodyPr/>
        <a:lstStyle/>
        <a:p>
          <a:endParaRPr lang="en-US"/>
        </a:p>
      </dgm:t>
    </dgm:pt>
    <dgm:pt modelId="{8F64C4BA-53A8-42A3-94E3-9EFAC0699256}" type="sibTrans" cxnId="{86EF720E-55BE-47D0-B51D-F4090061A6A5}">
      <dgm:prSet/>
      <dgm:spPr/>
      <dgm:t>
        <a:bodyPr/>
        <a:lstStyle/>
        <a:p>
          <a:endParaRPr lang="en-US"/>
        </a:p>
      </dgm:t>
    </dgm:pt>
    <dgm:pt modelId="{FCB65288-37D5-4EB9-AEE7-5786D0C5EB86}">
      <dgm:prSet phldrT="[Text]"/>
      <dgm:spPr>
        <a:gradFill rotWithShape="0">
          <a:gsLst>
            <a:gs pos="50000">
              <a:srgbClr val="9F5FCF"/>
            </a:gs>
            <a:gs pos="100000">
              <a:srgbClr val="9F5FCF"/>
            </a:gs>
          </a:gsLst>
        </a:gradFill>
      </dgm:spPr>
      <dgm:t>
        <a:bodyPr/>
        <a:lstStyle/>
        <a:p>
          <a:r>
            <a:rPr lang="en-US"/>
            <a:t>Tooling</a:t>
          </a:r>
        </a:p>
      </dgm:t>
    </dgm:pt>
    <dgm:pt modelId="{599BFA7F-357F-4B83-ABBE-2D1F07B4BB54}" type="parTrans" cxnId="{027FE632-3911-4AF1-A6B8-9C1E4241EFB9}">
      <dgm:prSet/>
      <dgm:spPr>
        <a:ln>
          <a:headEnd type="triangle" w="sm" len="sm"/>
          <a:tailEnd type="triangle" w="sm" len="sm"/>
        </a:ln>
      </dgm:spPr>
      <dgm:t>
        <a:bodyPr/>
        <a:lstStyle/>
        <a:p>
          <a:endParaRPr lang="en-US"/>
        </a:p>
      </dgm:t>
    </dgm:pt>
    <dgm:pt modelId="{93F33FCA-E1C7-41E3-A66B-84DF8CBF543B}" type="sibTrans" cxnId="{027FE632-3911-4AF1-A6B8-9C1E4241EFB9}">
      <dgm:prSet/>
      <dgm:spPr/>
      <dgm:t>
        <a:bodyPr/>
        <a:lstStyle/>
        <a:p>
          <a:endParaRPr lang="en-US"/>
        </a:p>
      </dgm:t>
    </dgm:pt>
    <dgm:pt modelId="{B88D4218-1FB3-40C2-ADD1-FFCAA7AF5112}">
      <dgm:prSet/>
      <dgm:spPr>
        <a:solidFill>
          <a:schemeClr val="accent2"/>
        </a:solidFill>
      </dgm:spPr>
      <dgm:t>
        <a:bodyPr/>
        <a:lstStyle/>
        <a:p>
          <a:r>
            <a:rPr lang="en-US"/>
            <a:t>Social</a:t>
          </a:r>
        </a:p>
      </dgm:t>
    </dgm:pt>
    <dgm:pt modelId="{F99E2A40-BBED-49CC-9460-A63CB33C3D02}" type="parTrans" cxnId="{AD62C585-1B99-4D35-A1AF-FF1F206C18D5}">
      <dgm:prSet/>
      <dgm:spPr>
        <a:ln w="6350">
          <a:headEnd type="triangle" w="sm" len="sm"/>
          <a:tailEnd type="triangle" w="sm" len="sm"/>
        </a:ln>
      </dgm:spPr>
      <dgm:t>
        <a:bodyPr/>
        <a:lstStyle/>
        <a:p>
          <a:endParaRPr lang="en-US"/>
        </a:p>
      </dgm:t>
    </dgm:pt>
    <dgm:pt modelId="{9DF66DF8-27E5-499D-BB19-792BDE16A291}" type="sibTrans" cxnId="{AD62C585-1B99-4D35-A1AF-FF1F206C18D5}">
      <dgm:prSet/>
      <dgm:spPr/>
      <dgm:t>
        <a:bodyPr/>
        <a:lstStyle/>
        <a:p>
          <a:endParaRPr lang="en-US"/>
        </a:p>
      </dgm:t>
    </dgm:pt>
    <dgm:pt modelId="{EDB627A0-5B5C-4D86-B8A7-937DDBCD04E3}">
      <dgm:prSet/>
      <dgm:spPr>
        <a:solidFill>
          <a:srgbClr val="00B0F0"/>
        </a:solidFill>
      </dgm:spPr>
      <dgm:t>
        <a:bodyPr/>
        <a:lstStyle/>
        <a:p>
          <a:r>
            <a:rPr lang="en-US"/>
            <a:t>Process</a:t>
          </a:r>
        </a:p>
      </dgm:t>
    </dgm:pt>
    <dgm:pt modelId="{4538F724-9D26-44C2-A713-DB050EFC38DB}" type="parTrans" cxnId="{6812634E-97F1-4B84-B393-C201022B1BA7}">
      <dgm:prSet/>
      <dgm:spPr>
        <a:ln>
          <a:headEnd type="triangle" w="sm" len="sm"/>
          <a:tailEnd type="triangle" w="sm" len="sm"/>
        </a:ln>
      </dgm:spPr>
      <dgm:t>
        <a:bodyPr/>
        <a:lstStyle/>
        <a:p>
          <a:endParaRPr lang="en-US"/>
        </a:p>
      </dgm:t>
    </dgm:pt>
    <dgm:pt modelId="{3D3F91F6-FC6F-4A39-AC05-E8C4D5530163}" type="sibTrans" cxnId="{6812634E-97F1-4B84-B393-C201022B1BA7}">
      <dgm:prSet/>
      <dgm:spPr/>
      <dgm:t>
        <a:bodyPr/>
        <a:lstStyle/>
        <a:p>
          <a:endParaRPr lang="en-US"/>
        </a:p>
      </dgm:t>
    </dgm:pt>
    <dgm:pt modelId="{2C405AAB-3415-4A36-9190-1513F36E65DF}">
      <dgm:prSet/>
      <dgm:spPr>
        <a:solidFill>
          <a:srgbClr val="00B050"/>
        </a:solidFill>
      </dgm:spPr>
      <dgm:t>
        <a:bodyPr/>
        <a:lstStyle/>
        <a:p>
          <a:r>
            <a:rPr lang="en-US"/>
            <a:t>System</a:t>
          </a:r>
        </a:p>
      </dgm:t>
    </dgm:pt>
    <dgm:pt modelId="{C2D73623-BAAA-4024-829C-28E44EF059EC}" type="parTrans" cxnId="{D21C376E-F95D-4FF1-8BC9-8CDF5D771740}">
      <dgm:prSet/>
      <dgm:spPr>
        <a:ln>
          <a:headEnd type="triangle" w="sm" len="sm"/>
          <a:tailEnd type="triangle" w="sm" len="sm"/>
        </a:ln>
      </dgm:spPr>
      <dgm:t>
        <a:bodyPr/>
        <a:lstStyle/>
        <a:p>
          <a:endParaRPr lang="en-US"/>
        </a:p>
      </dgm:t>
    </dgm:pt>
    <dgm:pt modelId="{FC14E696-C40E-4D4A-B3FE-71BA4F24C170}" type="sibTrans" cxnId="{D21C376E-F95D-4FF1-8BC9-8CDF5D771740}">
      <dgm:prSet/>
      <dgm:spPr/>
      <dgm:t>
        <a:bodyPr/>
        <a:lstStyle/>
        <a:p>
          <a:endParaRPr lang="en-US"/>
        </a:p>
      </dgm:t>
    </dgm:pt>
    <dgm:pt modelId="{BC442597-166B-4C17-8E09-91B1BD750DFD}" type="pres">
      <dgm:prSet presAssocID="{4353F09B-6A74-49C3-9140-0EE23C187575}" presName="diagram" presStyleCnt="0">
        <dgm:presLayoutVars>
          <dgm:chPref val="1"/>
          <dgm:dir/>
          <dgm:animOne val="branch"/>
          <dgm:animLvl val="lvl"/>
          <dgm:resizeHandles val="exact"/>
        </dgm:presLayoutVars>
      </dgm:prSet>
      <dgm:spPr/>
    </dgm:pt>
    <dgm:pt modelId="{77BC850F-DCF8-4B8D-9FB1-8C5DF2DA01BF}" type="pres">
      <dgm:prSet presAssocID="{B91B730D-2132-4FAB-9A0A-BBCC9094F1E6}" presName="root1" presStyleCnt="0"/>
      <dgm:spPr/>
    </dgm:pt>
    <dgm:pt modelId="{E2E6D950-2697-4096-B1EF-3E43FA867248}" type="pres">
      <dgm:prSet presAssocID="{B91B730D-2132-4FAB-9A0A-BBCC9094F1E6}" presName="LevelOneTextNode" presStyleLbl="node0" presStyleIdx="0" presStyleCnt="1" custLinFactX="-68423" custLinFactNeighborX="-100000" custLinFactNeighborY="-15135">
        <dgm:presLayoutVars>
          <dgm:chPref val="3"/>
        </dgm:presLayoutVars>
      </dgm:prSet>
      <dgm:spPr/>
    </dgm:pt>
    <dgm:pt modelId="{0943B84D-C0D0-470F-B940-A007C7D094CA}" type="pres">
      <dgm:prSet presAssocID="{B91B730D-2132-4FAB-9A0A-BBCC9094F1E6}" presName="level2hierChild" presStyleCnt="0"/>
      <dgm:spPr/>
    </dgm:pt>
    <dgm:pt modelId="{CB1E285A-714B-43BD-937E-386C714DF819}" type="pres">
      <dgm:prSet presAssocID="{599BFA7F-357F-4B83-ABBE-2D1F07B4BB54}" presName="conn2-1" presStyleLbl="parChTrans1D2" presStyleIdx="0" presStyleCnt="4"/>
      <dgm:spPr/>
    </dgm:pt>
    <dgm:pt modelId="{AF690ED5-01EA-4BF1-9F1A-3A3218166947}" type="pres">
      <dgm:prSet presAssocID="{599BFA7F-357F-4B83-ABBE-2D1F07B4BB54}" presName="connTx" presStyleLbl="parChTrans1D2" presStyleIdx="0" presStyleCnt="4"/>
      <dgm:spPr/>
    </dgm:pt>
    <dgm:pt modelId="{E9E2B17F-699E-4001-8432-621388E36E6D}" type="pres">
      <dgm:prSet presAssocID="{FCB65288-37D5-4EB9-AEE7-5786D0C5EB86}" presName="root2" presStyleCnt="0"/>
      <dgm:spPr/>
    </dgm:pt>
    <dgm:pt modelId="{0955DC68-405C-43A7-AC8F-C423FCAE3BC6}" type="pres">
      <dgm:prSet presAssocID="{FCB65288-37D5-4EB9-AEE7-5786D0C5EB86}" presName="LevelTwoTextNode" presStyleLbl="node2" presStyleIdx="0" presStyleCnt="4" custLinFactX="-16323" custLinFactNeighborX="-100000" custLinFactNeighborY="-16598">
        <dgm:presLayoutVars>
          <dgm:chPref val="3"/>
        </dgm:presLayoutVars>
      </dgm:prSet>
      <dgm:spPr/>
    </dgm:pt>
    <dgm:pt modelId="{96C48EE7-2729-4B7D-A078-A1FC9DE3741A}" type="pres">
      <dgm:prSet presAssocID="{FCB65288-37D5-4EB9-AEE7-5786D0C5EB86}" presName="level3hierChild" presStyleCnt="0"/>
      <dgm:spPr/>
    </dgm:pt>
    <dgm:pt modelId="{DE4D3C60-5EBF-49D4-9CD2-3E067E0384A0}" type="pres">
      <dgm:prSet presAssocID="{F99E2A40-BBED-49CC-9460-A63CB33C3D02}" presName="conn2-1" presStyleLbl="parChTrans1D2" presStyleIdx="1" presStyleCnt="4"/>
      <dgm:spPr/>
    </dgm:pt>
    <dgm:pt modelId="{00A98E4C-CCA9-4359-9F3B-C53E40451DD3}" type="pres">
      <dgm:prSet presAssocID="{F99E2A40-BBED-49CC-9460-A63CB33C3D02}" presName="connTx" presStyleLbl="parChTrans1D2" presStyleIdx="1" presStyleCnt="4"/>
      <dgm:spPr/>
    </dgm:pt>
    <dgm:pt modelId="{A178008B-5128-4BC7-95F5-7E3329762C7E}" type="pres">
      <dgm:prSet presAssocID="{B88D4218-1FB3-40C2-ADD1-FFCAA7AF5112}" presName="root2" presStyleCnt="0"/>
      <dgm:spPr/>
    </dgm:pt>
    <dgm:pt modelId="{B6291D3C-51A9-4C9B-A248-AD5BB948567E}" type="pres">
      <dgm:prSet presAssocID="{B88D4218-1FB3-40C2-ADD1-FFCAA7AF5112}" presName="LevelTwoTextNode" presStyleLbl="node2" presStyleIdx="1" presStyleCnt="4" custLinFactX="-4517" custLinFactNeighborX="-100000" custLinFactNeighborY="-884">
        <dgm:presLayoutVars>
          <dgm:chPref val="3"/>
        </dgm:presLayoutVars>
      </dgm:prSet>
      <dgm:spPr/>
    </dgm:pt>
    <dgm:pt modelId="{2E684E53-65D9-4D96-B894-D5737E63BECC}" type="pres">
      <dgm:prSet presAssocID="{B88D4218-1FB3-40C2-ADD1-FFCAA7AF5112}" presName="level3hierChild" presStyleCnt="0"/>
      <dgm:spPr/>
    </dgm:pt>
    <dgm:pt modelId="{6F1AC7A9-6D0C-4D91-B290-28A11F6D0386}" type="pres">
      <dgm:prSet presAssocID="{4538F724-9D26-44C2-A713-DB050EFC38DB}" presName="conn2-1" presStyleLbl="parChTrans1D2" presStyleIdx="2" presStyleCnt="4"/>
      <dgm:spPr/>
    </dgm:pt>
    <dgm:pt modelId="{CF0B1ADB-87D4-4194-8E26-6529C93368A1}" type="pres">
      <dgm:prSet presAssocID="{4538F724-9D26-44C2-A713-DB050EFC38DB}" presName="connTx" presStyleLbl="parChTrans1D2" presStyleIdx="2" presStyleCnt="4"/>
      <dgm:spPr/>
    </dgm:pt>
    <dgm:pt modelId="{E707274B-E839-4E99-95C6-EDDB1F3129B7}" type="pres">
      <dgm:prSet presAssocID="{EDB627A0-5B5C-4D86-B8A7-937DDBCD04E3}" presName="root2" presStyleCnt="0"/>
      <dgm:spPr/>
    </dgm:pt>
    <dgm:pt modelId="{9F1384E3-9F26-488B-8078-C30B4543950E}" type="pres">
      <dgm:prSet presAssocID="{EDB627A0-5B5C-4D86-B8A7-937DDBCD04E3}" presName="LevelTwoTextNode" presStyleLbl="node2" presStyleIdx="2" presStyleCnt="4" custLinFactX="-6202" custLinFactNeighborX="-100000" custLinFactNeighborY="3728">
        <dgm:presLayoutVars>
          <dgm:chPref val="3"/>
        </dgm:presLayoutVars>
      </dgm:prSet>
      <dgm:spPr/>
    </dgm:pt>
    <dgm:pt modelId="{36CA781F-759D-456F-A76D-B13A0001A7A4}" type="pres">
      <dgm:prSet presAssocID="{EDB627A0-5B5C-4D86-B8A7-937DDBCD04E3}" presName="level3hierChild" presStyleCnt="0"/>
      <dgm:spPr/>
    </dgm:pt>
    <dgm:pt modelId="{AEE16CC0-6B02-48AE-BE3D-F1C9584BF145}" type="pres">
      <dgm:prSet presAssocID="{C2D73623-BAAA-4024-829C-28E44EF059EC}" presName="conn2-1" presStyleLbl="parChTrans1D2" presStyleIdx="3" presStyleCnt="4"/>
      <dgm:spPr/>
    </dgm:pt>
    <dgm:pt modelId="{CB1F7BF5-0C51-48A8-967A-367D44E99E32}" type="pres">
      <dgm:prSet presAssocID="{C2D73623-BAAA-4024-829C-28E44EF059EC}" presName="connTx" presStyleLbl="parChTrans1D2" presStyleIdx="3" presStyleCnt="4"/>
      <dgm:spPr/>
    </dgm:pt>
    <dgm:pt modelId="{82D3B824-7849-4B28-AD19-52491BEABBF3}" type="pres">
      <dgm:prSet presAssocID="{2C405AAB-3415-4A36-9190-1513F36E65DF}" presName="root2" presStyleCnt="0"/>
      <dgm:spPr/>
    </dgm:pt>
    <dgm:pt modelId="{40F98AEA-9C66-4A4C-884B-A61C4299DDEF}" type="pres">
      <dgm:prSet presAssocID="{2C405AAB-3415-4A36-9190-1513F36E65DF}" presName="LevelTwoTextNode" presStyleLbl="node2" presStyleIdx="3" presStyleCnt="4" custLinFactX="-9703" custLinFactNeighborX="-100000" custLinFactNeighborY="8353">
        <dgm:presLayoutVars>
          <dgm:chPref val="3"/>
        </dgm:presLayoutVars>
      </dgm:prSet>
      <dgm:spPr/>
    </dgm:pt>
    <dgm:pt modelId="{FBCBD5B7-BB87-4118-A594-87AEBE522359}" type="pres">
      <dgm:prSet presAssocID="{2C405AAB-3415-4A36-9190-1513F36E65DF}" presName="level3hierChild" presStyleCnt="0"/>
      <dgm:spPr/>
    </dgm:pt>
  </dgm:ptLst>
  <dgm:cxnLst>
    <dgm:cxn modelId="{86EF720E-55BE-47D0-B51D-F4090061A6A5}" srcId="{4353F09B-6A74-49C3-9140-0EE23C187575}" destId="{B91B730D-2132-4FAB-9A0A-BBCC9094F1E6}" srcOrd="0" destOrd="0" parTransId="{12EAA43A-BBDA-4CF4-82E8-434B9D3EA57C}" sibTransId="{8F64C4BA-53A8-42A3-94E3-9EFAC0699256}"/>
    <dgm:cxn modelId="{0CAF3B0F-28C3-4F0E-9DBC-568E20FC0DE8}" type="presOf" srcId="{4538F724-9D26-44C2-A713-DB050EFC38DB}" destId="{CF0B1ADB-87D4-4194-8E26-6529C93368A1}" srcOrd="1" destOrd="0" presId="urn:microsoft.com/office/officeart/2005/8/layout/hierarchy2"/>
    <dgm:cxn modelId="{07175017-DF93-408D-BAE7-EE41A8C59F02}" type="presOf" srcId="{B88D4218-1FB3-40C2-ADD1-FFCAA7AF5112}" destId="{B6291D3C-51A9-4C9B-A248-AD5BB948567E}" srcOrd="0" destOrd="0" presId="urn:microsoft.com/office/officeart/2005/8/layout/hierarchy2"/>
    <dgm:cxn modelId="{9F7FF31E-07F1-48AF-9237-52111A03D86A}" type="presOf" srcId="{4538F724-9D26-44C2-A713-DB050EFC38DB}" destId="{6F1AC7A9-6D0C-4D91-B290-28A11F6D0386}" srcOrd="0" destOrd="0" presId="urn:microsoft.com/office/officeart/2005/8/layout/hierarchy2"/>
    <dgm:cxn modelId="{AB941028-D155-425E-912D-C027B5EAAE6A}" type="presOf" srcId="{FCB65288-37D5-4EB9-AEE7-5786D0C5EB86}" destId="{0955DC68-405C-43A7-AC8F-C423FCAE3BC6}" srcOrd="0" destOrd="0" presId="urn:microsoft.com/office/officeart/2005/8/layout/hierarchy2"/>
    <dgm:cxn modelId="{027FE632-3911-4AF1-A6B8-9C1E4241EFB9}" srcId="{B91B730D-2132-4FAB-9A0A-BBCC9094F1E6}" destId="{FCB65288-37D5-4EB9-AEE7-5786D0C5EB86}" srcOrd="0" destOrd="0" parTransId="{599BFA7F-357F-4B83-ABBE-2D1F07B4BB54}" sibTransId="{93F33FCA-E1C7-41E3-A66B-84DF8CBF543B}"/>
    <dgm:cxn modelId="{276F8A35-BB8E-4846-8F41-94EDFA97626A}" type="presOf" srcId="{599BFA7F-357F-4B83-ABBE-2D1F07B4BB54}" destId="{CB1E285A-714B-43BD-937E-386C714DF819}" srcOrd="0" destOrd="0" presId="urn:microsoft.com/office/officeart/2005/8/layout/hierarchy2"/>
    <dgm:cxn modelId="{035D3C41-ED08-4679-86F4-A199293CDFC2}" type="presOf" srcId="{2C405AAB-3415-4A36-9190-1513F36E65DF}" destId="{40F98AEA-9C66-4A4C-884B-A61C4299DDEF}" srcOrd="0" destOrd="0" presId="urn:microsoft.com/office/officeart/2005/8/layout/hierarchy2"/>
    <dgm:cxn modelId="{2F23A761-BDD4-43D9-A14F-4AF0CC8D15EC}" type="presOf" srcId="{599BFA7F-357F-4B83-ABBE-2D1F07B4BB54}" destId="{AF690ED5-01EA-4BF1-9F1A-3A3218166947}" srcOrd="1" destOrd="0" presId="urn:microsoft.com/office/officeart/2005/8/layout/hierarchy2"/>
    <dgm:cxn modelId="{3A164B4A-23F4-41AF-AF18-DD0263859004}" type="presOf" srcId="{C2D73623-BAAA-4024-829C-28E44EF059EC}" destId="{AEE16CC0-6B02-48AE-BE3D-F1C9584BF145}" srcOrd="0" destOrd="0" presId="urn:microsoft.com/office/officeart/2005/8/layout/hierarchy2"/>
    <dgm:cxn modelId="{D5FC954C-B29E-458A-AD9D-E23F1B134DC5}" type="presOf" srcId="{F99E2A40-BBED-49CC-9460-A63CB33C3D02}" destId="{DE4D3C60-5EBF-49D4-9CD2-3E067E0384A0}" srcOrd="0" destOrd="0" presId="urn:microsoft.com/office/officeart/2005/8/layout/hierarchy2"/>
    <dgm:cxn modelId="{D21C376E-F95D-4FF1-8BC9-8CDF5D771740}" srcId="{B91B730D-2132-4FAB-9A0A-BBCC9094F1E6}" destId="{2C405AAB-3415-4A36-9190-1513F36E65DF}" srcOrd="3" destOrd="0" parTransId="{C2D73623-BAAA-4024-829C-28E44EF059EC}" sibTransId="{FC14E696-C40E-4D4A-B3FE-71BA4F24C170}"/>
    <dgm:cxn modelId="{6812634E-97F1-4B84-B393-C201022B1BA7}" srcId="{B91B730D-2132-4FAB-9A0A-BBCC9094F1E6}" destId="{EDB627A0-5B5C-4D86-B8A7-937DDBCD04E3}" srcOrd="2" destOrd="0" parTransId="{4538F724-9D26-44C2-A713-DB050EFC38DB}" sibTransId="{3D3F91F6-FC6F-4A39-AC05-E8C4D5530163}"/>
    <dgm:cxn modelId="{AD62C585-1B99-4D35-A1AF-FF1F206C18D5}" srcId="{B91B730D-2132-4FAB-9A0A-BBCC9094F1E6}" destId="{B88D4218-1FB3-40C2-ADD1-FFCAA7AF5112}" srcOrd="1" destOrd="0" parTransId="{F99E2A40-BBED-49CC-9460-A63CB33C3D02}" sibTransId="{9DF66DF8-27E5-499D-BB19-792BDE16A291}"/>
    <dgm:cxn modelId="{1456178A-A340-4038-B97D-39D4AE6BE3B7}" type="presOf" srcId="{B91B730D-2132-4FAB-9A0A-BBCC9094F1E6}" destId="{E2E6D950-2697-4096-B1EF-3E43FA867248}" srcOrd="0" destOrd="0" presId="urn:microsoft.com/office/officeart/2005/8/layout/hierarchy2"/>
    <dgm:cxn modelId="{8ACAF9A9-0756-4764-A6D8-CDAB99192C8F}" type="presOf" srcId="{C2D73623-BAAA-4024-829C-28E44EF059EC}" destId="{CB1F7BF5-0C51-48A8-967A-367D44E99E32}" srcOrd="1" destOrd="0" presId="urn:microsoft.com/office/officeart/2005/8/layout/hierarchy2"/>
    <dgm:cxn modelId="{B192EEC8-3C4E-4C2A-A458-934A4DAD88CC}" type="presOf" srcId="{4353F09B-6A74-49C3-9140-0EE23C187575}" destId="{BC442597-166B-4C17-8E09-91B1BD750DFD}" srcOrd="0" destOrd="0" presId="urn:microsoft.com/office/officeart/2005/8/layout/hierarchy2"/>
    <dgm:cxn modelId="{1B408AEA-DB84-4FFD-8D39-A2A1B117AE5C}" type="presOf" srcId="{F99E2A40-BBED-49CC-9460-A63CB33C3D02}" destId="{00A98E4C-CCA9-4359-9F3B-C53E40451DD3}" srcOrd="1" destOrd="0" presId="urn:microsoft.com/office/officeart/2005/8/layout/hierarchy2"/>
    <dgm:cxn modelId="{335E35F2-45F9-47B6-B75C-DF4FADE933E9}" type="presOf" srcId="{EDB627A0-5B5C-4D86-B8A7-937DDBCD04E3}" destId="{9F1384E3-9F26-488B-8078-C30B4543950E}" srcOrd="0" destOrd="0" presId="urn:microsoft.com/office/officeart/2005/8/layout/hierarchy2"/>
    <dgm:cxn modelId="{B0395862-F24D-4EFF-82B7-BFFA69313041}" type="presParOf" srcId="{BC442597-166B-4C17-8E09-91B1BD750DFD}" destId="{77BC850F-DCF8-4B8D-9FB1-8C5DF2DA01BF}" srcOrd="0" destOrd="0" presId="urn:microsoft.com/office/officeart/2005/8/layout/hierarchy2"/>
    <dgm:cxn modelId="{8504B009-F1FA-41B7-BB97-69A4C37EFB7B}" type="presParOf" srcId="{77BC850F-DCF8-4B8D-9FB1-8C5DF2DA01BF}" destId="{E2E6D950-2697-4096-B1EF-3E43FA867248}" srcOrd="0" destOrd="0" presId="urn:microsoft.com/office/officeart/2005/8/layout/hierarchy2"/>
    <dgm:cxn modelId="{2A79FD8F-F2B4-4B7D-AFE6-6EE311EB017E}" type="presParOf" srcId="{77BC850F-DCF8-4B8D-9FB1-8C5DF2DA01BF}" destId="{0943B84D-C0D0-470F-B940-A007C7D094CA}" srcOrd="1" destOrd="0" presId="urn:microsoft.com/office/officeart/2005/8/layout/hierarchy2"/>
    <dgm:cxn modelId="{450CAAEE-0F4B-4369-AF51-EDCFD3AF1B14}" type="presParOf" srcId="{0943B84D-C0D0-470F-B940-A007C7D094CA}" destId="{CB1E285A-714B-43BD-937E-386C714DF819}" srcOrd="0" destOrd="0" presId="urn:microsoft.com/office/officeart/2005/8/layout/hierarchy2"/>
    <dgm:cxn modelId="{D458E714-6CE7-4B06-A59D-DBB0802646EE}" type="presParOf" srcId="{CB1E285A-714B-43BD-937E-386C714DF819}" destId="{AF690ED5-01EA-4BF1-9F1A-3A3218166947}" srcOrd="0" destOrd="0" presId="urn:microsoft.com/office/officeart/2005/8/layout/hierarchy2"/>
    <dgm:cxn modelId="{92B5D2BF-5963-4534-9360-04525CFBA995}" type="presParOf" srcId="{0943B84D-C0D0-470F-B940-A007C7D094CA}" destId="{E9E2B17F-699E-4001-8432-621388E36E6D}" srcOrd="1" destOrd="0" presId="urn:microsoft.com/office/officeart/2005/8/layout/hierarchy2"/>
    <dgm:cxn modelId="{9483F099-044F-4377-A7D4-1AC7DEF32442}" type="presParOf" srcId="{E9E2B17F-699E-4001-8432-621388E36E6D}" destId="{0955DC68-405C-43A7-AC8F-C423FCAE3BC6}" srcOrd="0" destOrd="0" presId="urn:microsoft.com/office/officeart/2005/8/layout/hierarchy2"/>
    <dgm:cxn modelId="{0A2A8737-B96E-4071-A650-C6FFF110D98D}" type="presParOf" srcId="{E9E2B17F-699E-4001-8432-621388E36E6D}" destId="{96C48EE7-2729-4B7D-A078-A1FC9DE3741A}" srcOrd="1" destOrd="0" presId="urn:microsoft.com/office/officeart/2005/8/layout/hierarchy2"/>
    <dgm:cxn modelId="{2BCEED24-50B1-4B07-A78D-D38EEE154AE5}" type="presParOf" srcId="{0943B84D-C0D0-470F-B940-A007C7D094CA}" destId="{DE4D3C60-5EBF-49D4-9CD2-3E067E0384A0}" srcOrd="2" destOrd="0" presId="urn:microsoft.com/office/officeart/2005/8/layout/hierarchy2"/>
    <dgm:cxn modelId="{2D978D07-CA5C-4992-9EF1-07C290A9FA26}" type="presParOf" srcId="{DE4D3C60-5EBF-49D4-9CD2-3E067E0384A0}" destId="{00A98E4C-CCA9-4359-9F3B-C53E40451DD3}" srcOrd="0" destOrd="0" presId="urn:microsoft.com/office/officeart/2005/8/layout/hierarchy2"/>
    <dgm:cxn modelId="{39EE058A-DC72-4B6D-8182-CEDD0DD37EB8}" type="presParOf" srcId="{0943B84D-C0D0-470F-B940-A007C7D094CA}" destId="{A178008B-5128-4BC7-95F5-7E3329762C7E}" srcOrd="3" destOrd="0" presId="urn:microsoft.com/office/officeart/2005/8/layout/hierarchy2"/>
    <dgm:cxn modelId="{812616CA-9758-43C6-A6D0-35A2D1BA389F}" type="presParOf" srcId="{A178008B-5128-4BC7-95F5-7E3329762C7E}" destId="{B6291D3C-51A9-4C9B-A248-AD5BB948567E}" srcOrd="0" destOrd="0" presId="urn:microsoft.com/office/officeart/2005/8/layout/hierarchy2"/>
    <dgm:cxn modelId="{A7844014-A934-41C5-BF72-11FCC22688FD}" type="presParOf" srcId="{A178008B-5128-4BC7-95F5-7E3329762C7E}" destId="{2E684E53-65D9-4D96-B894-D5737E63BECC}" srcOrd="1" destOrd="0" presId="urn:microsoft.com/office/officeart/2005/8/layout/hierarchy2"/>
    <dgm:cxn modelId="{3928AE7A-C8B5-425C-84C8-19D9ED98E659}" type="presParOf" srcId="{0943B84D-C0D0-470F-B940-A007C7D094CA}" destId="{6F1AC7A9-6D0C-4D91-B290-28A11F6D0386}" srcOrd="4" destOrd="0" presId="urn:microsoft.com/office/officeart/2005/8/layout/hierarchy2"/>
    <dgm:cxn modelId="{271EDE85-9B07-4E6C-A7B2-849F3E29DEEB}" type="presParOf" srcId="{6F1AC7A9-6D0C-4D91-B290-28A11F6D0386}" destId="{CF0B1ADB-87D4-4194-8E26-6529C93368A1}" srcOrd="0" destOrd="0" presId="urn:microsoft.com/office/officeart/2005/8/layout/hierarchy2"/>
    <dgm:cxn modelId="{82CB77EF-C2BD-4356-970B-481DB6EEDB9C}" type="presParOf" srcId="{0943B84D-C0D0-470F-B940-A007C7D094CA}" destId="{E707274B-E839-4E99-95C6-EDDB1F3129B7}" srcOrd="5" destOrd="0" presId="urn:microsoft.com/office/officeart/2005/8/layout/hierarchy2"/>
    <dgm:cxn modelId="{3B1B207F-A048-4659-8448-9966221EB1C9}" type="presParOf" srcId="{E707274B-E839-4E99-95C6-EDDB1F3129B7}" destId="{9F1384E3-9F26-488B-8078-C30B4543950E}" srcOrd="0" destOrd="0" presId="urn:microsoft.com/office/officeart/2005/8/layout/hierarchy2"/>
    <dgm:cxn modelId="{047CF8D8-D8B7-43DD-89C0-A2F3904411AA}" type="presParOf" srcId="{E707274B-E839-4E99-95C6-EDDB1F3129B7}" destId="{36CA781F-759D-456F-A76D-B13A0001A7A4}" srcOrd="1" destOrd="0" presId="urn:microsoft.com/office/officeart/2005/8/layout/hierarchy2"/>
    <dgm:cxn modelId="{1BB97304-03A6-427F-A2CE-8646C6B228A0}" type="presParOf" srcId="{0943B84D-C0D0-470F-B940-A007C7D094CA}" destId="{AEE16CC0-6B02-48AE-BE3D-F1C9584BF145}" srcOrd="6" destOrd="0" presId="urn:microsoft.com/office/officeart/2005/8/layout/hierarchy2"/>
    <dgm:cxn modelId="{3666C3B1-F9C7-49EE-81C0-225512F2AA05}" type="presParOf" srcId="{AEE16CC0-6B02-48AE-BE3D-F1C9584BF145}" destId="{CB1F7BF5-0C51-48A8-967A-367D44E99E32}" srcOrd="0" destOrd="0" presId="urn:microsoft.com/office/officeart/2005/8/layout/hierarchy2"/>
    <dgm:cxn modelId="{1D12E621-C76F-4725-B08E-0B8AE8339FAA}" type="presParOf" srcId="{0943B84D-C0D0-470F-B940-A007C7D094CA}" destId="{82D3B824-7849-4B28-AD19-52491BEABBF3}" srcOrd="7" destOrd="0" presId="urn:microsoft.com/office/officeart/2005/8/layout/hierarchy2"/>
    <dgm:cxn modelId="{EE949F27-46A6-4C92-BD18-F457E181528C}" type="presParOf" srcId="{82D3B824-7849-4B28-AD19-52491BEABBF3}" destId="{40F98AEA-9C66-4A4C-884B-A61C4299DDEF}" srcOrd="0" destOrd="0" presId="urn:microsoft.com/office/officeart/2005/8/layout/hierarchy2"/>
    <dgm:cxn modelId="{CB64E811-8D91-4EDD-8C36-0CC9DB3B58CC}" type="presParOf" srcId="{82D3B824-7849-4B28-AD19-52491BEABBF3}" destId="{FBCBD5B7-BB87-4118-A594-87AEBE522359}" srcOrd="1" destOrd="0" presId="urn:microsoft.com/office/officeart/2005/8/layout/hierarchy2"/>
  </dgm:cxnLst>
  <dgm:bg/>
  <dgm:whole/>
  <dgm:extLst>
    <a:ext uri="http://schemas.microsoft.com/office/drawing/2008/diagram">
      <dsp:dataModelExt xmlns:dsp="http://schemas.microsoft.com/office/drawing/2008/diagram" relId="rId15"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4353F09B-6A74-49C3-9140-0EE23C187575}" type="doc">
      <dgm:prSet loTypeId="urn:microsoft.com/office/officeart/2005/8/layout/hierarchy2" loCatId="hierarchy" qsTypeId="urn:microsoft.com/office/officeart/2005/8/quickstyle/simple3" qsCatId="simple" csTypeId="urn:microsoft.com/office/officeart/2005/8/colors/accent1_2" csCatId="accent1" phldr="1"/>
      <dgm:spPr/>
      <dgm:t>
        <a:bodyPr/>
        <a:lstStyle/>
        <a:p>
          <a:endParaRPr lang="en-US"/>
        </a:p>
      </dgm:t>
    </dgm:pt>
    <dgm:pt modelId="{B91B730D-2132-4FAB-9A0A-BBCC9094F1E6}">
      <dgm:prSet phldrT="[Text]"/>
      <dgm:spPr>
        <a:gradFill rotWithShape="0">
          <a:gsLst>
            <a:gs pos="0">
              <a:schemeClr val="accent2"/>
            </a:gs>
            <a:gs pos="100000">
              <a:schemeClr val="accent2"/>
            </a:gs>
          </a:gsLst>
        </a:gradFill>
      </dgm:spPr>
      <dgm:t>
        <a:bodyPr/>
        <a:lstStyle/>
        <a:p>
          <a:pPr algn="ctr"/>
          <a:r>
            <a:rPr lang="en-US"/>
            <a:t>Social</a:t>
          </a:r>
        </a:p>
      </dgm:t>
    </dgm:pt>
    <dgm:pt modelId="{12EAA43A-BBDA-4CF4-82E8-434B9D3EA57C}" type="parTrans" cxnId="{86EF720E-55BE-47D0-B51D-F4090061A6A5}">
      <dgm:prSet/>
      <dgm:spPr/>
      <dgm:t>
        <a:bodyPr/>
        <a:lstStyle/>
        <a:p>
          <a:pPr algn="ctr"/>
          <a:endParaRPr lang="en-US"/>
        </a:p>
      </dgm:t>
    </dgm:pt>
    <dgm:pt modelId="{8F64C4BA-53A8-42A3-94E3-9EFAC0699256}" type="sibTrans" cxnId="{86EF720E-55BE-47D0-B51D-F4090061A6A5}">
      <dgm:prSet/>
      <dgm:spPr/>
      <dgm:t>
        <a:bodyPr/>
        <a:lstStyle/>
        <a:p>
          <a:pPr algn="ctr"/>
          <a:endParaRPr lang="en-US"/>
        </a:p>
      </dgm:t>
    </dgm:pt>
    <dgm:pt modelId="{FCB65288-37D5-4EB9-AEE7-5786D0C5EB86}">
      <dgm:prSet phldrT="[Text]"/>
      <dgm:spPr>
        <a:gradFill rotWithShape="0">
          <a:gsLst>
            <a:gs pos="50000">
              <a:schemeClr val="accent2"/>
            </a:gs>
            <a:gs pos="100000">
              <a:schemeClr val="accent2"/>
            </a:gs>
          </a:gsLst>
        </a:gradFill>
      </dgm:spPr>
      <dgm:t>
        <a:bodyPr/>
        <a:lstStyle/>
        <a:p>
          <a:pPr algn="ctr"/>
          <a:r>
            <a:rPr lang="en-US"/>
            <a:t>Social</a:t>
          </a:r>
        </a:p>
      </dgm:t>
    </dgm:pt>
    <dgm:pt modelId="{599BFA7F-357F-4B83-ABBE-2D1F07B4BB54}" type="parTrans" cxnId="{027FE632-3911-4AF1-A6B8-9C1E4241EFB9}">
      <dgm:prSet/>
      <dgm:spPr>
        <a:ln>
          <a:headEnd type="triangle" w="sm" len="sm"/>
          <a:tailEnd type="triangle" w="sm" len="sm"/>
        </a:ln>
      </dgm:spPr>
      <dgm:t>
        <a:bodyPr/>
        <a:lstStyle/>
        <a:p>
          <a:pPr algn="ctr"/>
          <a:endParaRPr lang="en-US"/>
        </a:p>
      </dgm:t>
    </dgm:pt>
    <dgm:pt modelId="{93F33FCA-E1C7-41E3-A66B-84DF8CBF543B}" type="sibTrans" cxnId="{027FE632-3911-4AF1-A6B8-9C1E4241EFB9}">
      <dgm:prSet/>
      <dgm:spPr/>
      <dgm:t>
        <a:bodyPr/>
        <a:lstStyle/>
        <a:p>
          <a:pPr algn="ctr"/>
          <a:endParaRPr lang="en-US"/>
        </a:p>
      </dgm:t>
    </dgm:pt>
    <dgm:pt modelId="{BC442597-166B-4C17-8E09-91B1BD750DFD}" type="pres">
      <dgm:prSet presAssocID="{4353F09B-6A74-49C3-9140-0EE23C187575}" presName="diagram" presStyleCnt="0">
        <dgm:presLayoutVars>
          <dgm:chPref val="1"/>
          <dgm:dir/>
          <dgm:animOne val="branch"/>
          <dgm:animLvl val="lvl"/>
          <dgm:resizeHandles val="exact"/>
        </dgm:presLayoutVars>
      </dgm:prSet>
      <dgm:spPr/>
    </dgm:pt>
    <dgm:pt modelId="{77BC850F-DCF8-4B8D-9FB1-8C5DF2DA01BF}" type="pres">
      <dgm:prSet presAssocID="{B91B730D-2132-4FAB-9A0A-BBCC9094F1E6}" presName="root1" presStyleCnt="0"/>
      <dgm:spPr/>
    </dgm:pt>
    <dgm:pt modelId="{E2E6D950-2697-4096-B1EF-3E43FA867248}" type="pres">
      <dgm:prSet presAssocID="{B91B730D-2132-4FAB-9A0A-BBCC9094F1E6}" presName="LevelOneTextNode" presStyleLbl="node0" presStyleIdx="0" presStyleCnt="1" custLinFactNeighborX="-56298" custLinFactNeighborY="-7392">
        <dgm:presLayoutVars>
          <dgm:chPref val="3"/>
        </dgm:presLayoutVars>
      </dgm:prSet>
      <dgm:spPr/>
    </dgm:pt>
    <dgm:pt modelId="{0943B84D-C0D0-470F-B940-A007C7D094CA}" type="pres">
      <dgm:prSet presAssocID="{B91B730D-2132-4FAB-9A0A-BBCC9094F1E6}" presName="level2hierChild" presStyleCnt="0"/>
      <dgm:spPr/>
    </dgm:pt>
    <dgm:pt modelId="{CB1E285A-714B-43BD-937E-386C714DF819}" type="pres">
      <dgm:prSet presAssocID="{599BFA7F-357F-4B83-ABBE-2D1F07B4BB54}" presName="conn2-1" presStyleLbl="parChTrans1D2" presStyleIdx="0" presStyleCnt="1"/>
      <dgm:spPr/>
    </dgm:pt>
    <dgm:pt modelId="{AF690ED5-01EA-4BF1-9F1A-3A3218166947}" type="pres">
      <dgm:prSet presAssocID="{599BFA7F-357F-4B83-ABBE-2D1F07B4BB54}" presName="connTx" presStyleLbl="parChTrans1D2" presStyleIdx="0" presStyleCnt="1"/>
      <dgm:spPr/>
    </dgm:pt>
    <dgm:pt modelId="{E9E2B17F-699E-4001-8432-621388E36E6D}" type="pres">
      <dgm:prSet presAssocID="{FCB65288-37D5-4EB9-AEE7-5786D0C5EB86}" presName="root2" presStyleCnt="0"/>
      <dgm:spPr/>
    </dgm:pt>
    <dgm:pt modelId="{0955DC68-405C-43A7-AC8F-C423FCAE3BC6}" type="pres">
      <dgm:prSet presAssocID="{FCB65288-37D5-4EB9-AEE7-5786D0C5EB86}" presName="LevelTwoTextNode" presStyleLbl="node2" presStyleIdx="0" presStyleCnt="1">
        <dgm:presLayoutVars>
          <dgm:chPref val="3"/>
        </dgm:presLayoutVars>
      </dgm:prSet>
      <dgm:spPr/>
    </dgm:pt>
    <dgm:pt modelId="{96C48EE7-2729-4B7D-A078-A1FC9DE3741A}" type="pres">
      <dgm:prSet presAssocID="{FCB65288-37D5-4EB9-AEE7-5786D0C5EB86}" presName="level3hierChild" presStyleCnt="0"/>
      <dgm:spPr/>
    </dgm:pt>
  </dgm:ptLst>
  <dgm:cxnLst>
    <dgm:cxn modelId="{86EF720E-55BE-47D0-B51D-F4090061A6A5}" srcId="{4353F09B-6A74-49C3-9140-0EE23C187575}" destId="{B91B730D-2132-4FAB-9A0A-BBCC9094F1E6}" srcOrd="0" destOrd="0" parTransId="{12EAA43A-BBDA-4CF4-82E8-434B9D3EA57C}" sibTransId="{8F64C4BA-53A8-42A3-94E3-9EFAC0699256}"/>
    <dgm:cxn modelId="{AB941028-D155-425E-912D-C027B5EAAE6A}" type="presOf" srcId="{FCB65288-37D5-4EB9-AEE7-5786D0C5EB86}" destId="{0955DC68-405C-43A7-AC8F-C423FCAE3BC6}" srcOrd="0" destOrd="0" presId="urn:microsoft.com/office/officeart/2005/8/layout/hierarchy2"/>
    <dgm:cxn modelId="{027FE632-3911-4AF1-A6B8-9C1E4241EFB9}" srcId="{B91B730D-2132-4FAB-9A0A-BBCC9094F1E6}" destId="{FCB65288-37D5-4EB9-AEE7-5786D0C5EB86}" srcOrd="0" destOrd="0" parTransId="{599BFA7F-357F-4B83-ABBE-2D1F07B4BB54}" sibTransId="{93F33FCA-E1C7-41E3-A66B-84DF8CBF543B}"/>
    <dgm:cxn modelId="{276F8A35-BB8E-4846-8F41-94EDFA97626A}" type="presOf" srcId="{599BFA7F-357F-4B83-ABBE-2D1F07B4BB54}" destId="{CB1E285A-714B-43BD-937E-386C714DF819}" srcOrd="0" destOrd="0" presId="urn:microsoft.com/office/officeart/2005/8/layout/hierarchy2"/>
    <dgm:cxn modelId="{2F23A761-BDD4-43D9-A14F-4AF0CC8D15EC}" type="presOf" srcId="{599BFA7F-357F-4B83-ABBE-2D1F07B4BB54}" destId="{AF690ED5-01EA-4BF1-9F1A-3A3218166947}" srcOrd="1" destOrd="0" presId="urn:microsoft.com/office/officeart/2005/8/layout/hierarchy2"/>
    <dgm:cxn modelId="{1456178A-A340-4038-B97D-39D4AE6BE3B7}" type="presOf" srcId="{B91B730D-2132-4FAB-9A0A-BBCC9094F1E6}" destId="{E2E6D950-2697-4096-B1EF-3E43FA867248}" srcOrd="0" destOrd="0" presId="urn:microsoft.com/office/officeart/2005/8/layout/hierarchy2"/>
    <dgm:cxn modelId="{B192EEC8-3C4E-4C2A-A458-934A4DAD88CC}" type="presOf" srcId="{4353F09B-6A74-49C3-9140-0EE23C187575}" destId="{BC442597-166B-4C17-8E09-91B1BD750DFD}" srcOrd="0" destOrd="0" presId="urn:microsoft.com/office/officeart/2005/8/layout/hierarchy2"/>
    <dgm:cxn modelId="{B0395862-F24D-4EFF-82B7-BFFA69313041}" type="presParOf" srcId="{BC442597-166B-4C17-8E09-91B1BD750DFD}" destId="{77BC850F-DCF8-4B8D-9FB1-8C5DF2DA01BF}" srcOrd="0" destOrd="0" presId="urn:microsoft.com/office/officeart/2005/8/layout/hierarchy2"/>
    <dgm:cxn modelId="{8504B009-F1FA-41B7-BB97-69A4C37EFB7B}" type="presParOf" srcId="{77BC850F-DCF8-4B8D-9FB1-8C5DF2DA01BF}" destId="{E2E6D950-2697-4096-B1EF-3E43FA867248}" srcOrd="0" destOrd="0" presId="urn:microsoft.com/office/officeart/2005/8/layout/hierarchy2"/>
    <dgm:cxn modelId="{2A79FD8F-F2B4-4B7D-AFE6-6EE311EB017E}" type="presParOf" srcId="{77BC850F-DCF8-4B8D-9FB1-8C5DF2DA01BF}" destId="{0943B84D-C0D0-470F-B940-A007C7D094CA}" srcOrd="1" destOrd="0" presId="urn:microsoft.com/office/officeart/2005/8/layout/hierarchy2"/>
    <dgm:cxn modelId="{450CAAEE-0F4B-4369-AF51-EDCFD3AF1B14}" type="presParOf" srcId="{0943B84D-C0D0-470F-B940-A007C7D094CA}" destId="{CB1E285A-714B-43BD-937E-386C714DF819}" srcOrd="0" destOrd="0" presId="urn:microsoft.com/office/officeart/2005/8/layout/hierarchy2"/>
    <dgm:cxn modelId="{D458E714-6CE7-4B06-A59D-DBB0802646EE}" type="presParOf" srcId="{CB1E285A-714B-43BD-937E-386C714DF819}" destId="{AF690ED5-01EA-4BF1-9F1A-3A3218166947}" srcOrd="0" destOrd="0" presId="urn:microsoft.com/office/officeart/2005/8/layout/hierarchy2"/>
    <dgm:cxn modelId="{92B5D2BF-5963-4534-9360-04525CFBA995}" type="presParOf" srcId="{0943B84D-C0D0-470F-B940-A007C7D094CA}" destId="{E9E2B17F-699E-4001-8432-621388E36E6D}" srcOrd="1" destOrd="0" presId="urn:microsoft.com/office/officeart/2005/8/layout/hierarchy2"/>
    <dgm:cxn modelId="{9483F099-044F-4377-A7D4-1AC7DEF32442}" type="presParOf" srcId="{E9E2B17F-699E-4001-8432-621388E36E6D}" destId="{0955DC68-405C-43A7-AC8F-C423FCAE3BC6}" srcOrd="0" destOrd="0" presId="urn:microsoft.com/office/officeart/2005/8/layout/hierarchy2"/>
    <dgm:cxn modelId="{0A2A8737-B96E-4071-A650-C6FFF110D98D}" type="presParOf" srcId="{E9E2B17F-699E-4001-8432-621388E36E6D}" destId="{96C48EE7-2729-4B7D-A078-A1FC9DE3741A}" srcOrd="1" destOrd="0" presId="urn:microsoft.com/office/officeart/2005/8/layout/hierarchy2"/>
  </dgm:cxnLst>
  <dgm:bg/>
  <dgm:whole/>
  <dgm:extLst>
    <a:ext uri="http://schemas.microsoft.com/office/drawing/2008/diagram">
      <dsp:dataModelExt xmlns:dsp="http://schemas.microsoft.com/office/drawing/2008/diagram" relId="rId20"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4353F09B-6A74-49C3-9140-0EE23C187575}" type="doc">
      <dgm:prSet loTypeId="urn:microsoft.com/office/officeart/2005/8/layout/hierarchy2" loCatId="hierarchy" qsTypeId="urn:microsoft.com/office/officeart/2005/8/quickstyle/simple3" qsCatId="simple" csTypeId="urn:microsoft.com/office/officeart/2005/8/colors/accent1_2" csCatId="accent1" phldr="1"/>
      <dgm:spPr/>
      <dgm:t>
        <a:bodyPr/>
        <a:lstStyle/>
        <a:p>
          <a:endParaRPr lang="en-US"/>
        </a:p>
      </dgm:t>
    </dgm:pt>
    <dgm:pt modelId="{B91B730D-2132-4FAB-9A0A-BBCC9094F1E6}">
      <dgm:prSet phldrT="[Text]"/>
      <dgm:spPr>
        <a:gradFill rotWithShape="0">
          <a:gsLst>
            <a:gs pos="0">
              <a:schemeClr val="accent6"/>
            </a:gs>
            <a:gs pos="100000">
              <a:schemeClr val="accent6"/>
            </a:gs>
          </a:gsLst>
        </a:gradFill>
      </dgm:spPr>
      <dgm:t>
        <a:bodyPr/>
        <a:lstStyle/>
        <a:p>
          <a:r>
            <a:rPr lang="en-US"/>
            <a:t>System</a:t>
          </a:r>
        </a:p>
      </dgm:t>
    </dgm:pt>
    <dgm:pt modelId="{12EAA43A-BBDA-4CF4-82E8-434B9D3EA57C}" type="parTrans" cxnId="{86EF720E-55BE-47D0-B51D-F4090061A6A5}">
      <dgm:prSet/>
      <dgm:spPr/>
      <dgm:t>
        <a:bodyPr/>
        <a:lstStyle/>
        <a:p>
          <a:endParaRPr lang="en-US"/>
        </a:p>
      </dgm:t>
    </dgm:pt>
    <dgm:pt modelId="{8F64C4BA-53A8-42A3-94E3-9EFAC0699256}" type="sibTrans" cxnId="{86EF720E-55BE-47D0-B51D-F4090061A6A5}">
      <dgm:prSet/>
      <dgm:spPr/>
      <dgm:t>
        <a:bodyPr/>
        <a:lstStyle/>
        <a:p>
          <a:endParaRPr lang="en-US"/>
        </a:p>
      </dgm:t>
    </dgm:pt>
    <dgm:pt modelId="{FCB65288-37D5-4EB9-AEE7-5786D0C5EB86}">
      <dgm:prSet phldrT="[Text]"/>
      <dgm:spPr>
        <a:gradFill rotWithShape="0">
          <a:gsLst>
            <a:gs pos="50000">
              <a:srgbClr val="00B0F0"/>
            </a:gs>
            <a:gs pos="100000">
              <a:srgbClr val="00B0F0"/>
            </a:gs>
          </a:gsLst>
        </a:gradFill>
      </dgm:spPr>
      <dgm:t>
        <a:bodyPr/>
        <a:lstStyle/>
        <a:p>
          <a:r>
            <a:rPr lang="en-US"/>
            <a:t>Process</a:t>
          </a:r>
        </a:p>
      </dgm:t>
    </dgm:pt>
    <dgm:pt modelId="{599BFA7F-357F-4B83-ABBE-2D1F07B4BB54}" type="parTrans" cxnId="{027FE632-3911-4AF1-A6B8-9C1E4241EFB9}">
      <dgm:prSet/>
      <dgm:spPr>
        <a:ln>
          <a:headEnd type="triangle" w="sm" len="sm"/>
          <a:tailEnd type="triangle" w="sm" len="sm"/>
        </a:ln>
      </dgm:spPr>
      <dgm:t>
        <a:bodyPr/>
        <a:lstStyle/>
        <a:p>
          <a:endParaRPr lang="en-US"/>
        </a:p>
      </dgm:t>
    </dgm:pt>
    <dgm:pt modelId="{93F33FCA-E1C7-41E3-A66B-84DF8CBF543B}" type="sibTrans" cxnId="{027FE632-3911-4AF1-A6B8-9C1E4241EFB9}">
      <dgm:prSet/>
      <dgm:spPr/>
      <dgm:t>
        <a:bodyPr/>
        <a:lstStyle/>
        <a:p>
          <a:endParaRPr lang="en-US"/>
        </a:p>
      </dgm:t>
    </dgm:pt>
    <dgm:pt modelId="{BC442597-166B-4C17-8E09-91B1BD750DFD}" type="pres">
      <dgm:prSet presAssocID="{4353F09B-6A74-49C3-9140-0EE23C187575}" presName="diagram" presStyleCnt="0">
        <dgm:presLayoutVars>
          <dgm:chPref val="1"/>
          <dgm:dir/>
          <dgm:animOne val="branch"/>
          <dgm:animLvl val="lvl"/>
          <dgm:resizeHandles val="exact"/>
        </dgm:presLayoutVars>
      </dgm:prSet>
      <dgm:spPr/>
    </dgm:pt>
    <dgm:pt modelId="{77BC850F-DCF8-4B8D-9FB1-8C5DF2DA01BF}" type="pres">
      <dgm:prSet presAssocID="{B91B730D-2132-4FAB-9A0A-BBCC9094F1E6}" presName="root1" presStyleCnt="0"/>
      <dgm:spPr/>
    </dgm:pt>
    <dgm:pt modelId="{E2E6D950-2697-4096-B1EF-3E43FA867248}" type="pres">
      <dgm:prSet presAssocID="{B91B730D-2132-4FAB-9A0A-BBCC9094F1E6}" presName="LevelOneTextNode" presStyleLbl="node0" presStyleIdx="0" presStyleCnt="1" custLinFactNeighborX="-56298" custLinFactNeighborY="-7392">
        <dgm:presLayoutVars>
          <dgm:chPref val="3"/>
        </dgm:presLayoutVars>
      </dgm:prSet>
      <dgm:spPr/>
    </dgm:pt>
    <dgm:pt modelId="{0943B84D-C0D0-470F-B940-A007C7D094CA}" type="pres">
      <dgm:prSet presAssocID="{B91B730D-2132-4FAB-9A0A-BBCC9094F1E6}" presName="level2hierChild" presStyleCnt="0"/>
      <dgm:spPr/>
    </dgm:pt>
    <dgm:pt modelId="{CB1E285A-714B-43BD-937E-386C714DF819}" type="pres">
      <dgm:prSet presAssocID="{599BFA7F-357F-4B83-ABBE-2D1F07B4BB54}" presName="conn2-1" presStyleLbl="parChTrans1D2" presStyleIdx="0" presStyleCnt="1"/>
      <dgm:spPr/>
    </dgm:pt>
    <dgm:pt modelId="{AF690ED5-01EA-4BF1-9F1A-3A3218166947}" type="pres">
      <dgm:prSet presAssocID="{599BFA7F-357F-4B83-ABBE-2D1F07B4BB54}" presName="connTx" presStyleLbl="parChTrans1D2" presStyleIdx="0" presStyleCnt="1"/>
      <dgm:spPr/>
    </dgm:pt>
    <dgm:pt modelId="{E9E2B17F-699E-4001-8432-621388E36E6D}" type="pres">
      <dgm:prSet presAssocID="{FCB65288-37D5-4EB9-AEE7-5786D0C5EB86}" presName="root2" presStyleCnt="0"/>
      <dgm:spPr/>
    </dgm:pt>
    <dgm:pt modelId="{0955DC68-405C-43A7-AC8F-C423FCAE3BC6}" type="pres">
      <dgm:prSet presAssocID="{FCB65288-37D5-4EB9-AEE7-5786D0C5EB86}" presName="LevelTwoTextNode" presStyleLbl="node2" presStyleIdx="0" presStyleCnt="1">
        <dgm:presLayoutVars>
          <dgm:chPref val="3"/>
        </dgm:presLayoutVars>
      </dgm:prSet>
      <dgm:spPr/>
    </dgm:pt>
    <dgm:pt modelId="{96C48EE7-2729-4B7D-A078-A1FC9DE3741A}" type="pres">
      <dgm:prSet presAssocID="{FCB65288-37D5-4EB9-AEE7-5786D0C5EB86}" presName="level3hierChild" presStyleCnt="0"/>
      <dgm:spPr/>
    </dgm:pt>
  </dgm:ptLst>
  <dgm:cxnLst>
    <dgm:cxn modelId="{86EF720E-55BE-47D0-B51D-F4090061A6A5}" srcId="{4353F09B-6A74-49C3-9140-0EE23C187575}" destId="{B91B730D-2132-4FAB-9A0A-BBCC9094F1E6}" srcOrd="0" destOrd="0" parTransId="{12EAA43A-BBDA-4CF4-82E8-434B9D3EA57C}" sibTransId="{8F64C4BA-53A8-42A3-94E3-9EFAC0699256}"/>
    <dgm:cxn modelId="{AB941028-D155-425E-912D-C027B5EAAE6A}" type="presOf" srcId="{FCB65288-37D5-4EB9-AEE7-5786D0C5EB86}" destId="{0955DC68-405C-43A7-AC8F-C423FCAE3BC6}" srcOrd="0" destOrd="0" presId="urn:microsoft.com/office/officeart/2005/8/layout/hierarchy2"/>
    <dgm:cxn modelId="{027FE632-3911-4AF1-A6B8-9C1E4241EFB9}" srcId="{B91B730D-2132-4FAB-9A0A-BBCC9094F1E6}" destId="{FCB65288-37D5-4EB9-AEE7-5786D0C5EB86}" srcOrd="0" destOrd="0" parTransId="{599BFA7F-357F-4B83-ABBE-2D1F07B4BB54}" sibTransId="{93F33FCA-E1C7-41E3-A66B-84DF8CBF543B}"/>
    <dgm:cxn modelId="{276F8A35-BB8E-4846-8F41-94EDFA97626A}" type="presOf" srcId="{599BFA7F-357F-4B83-ABBE-2D1F07B4BB54}" destId="{CB1E285A-714B-43BD-937E-386C714DF819}" srcOrd="0" destOrd="0" presId="urn:microsoft.com/office/officeart/2005/8/layout/hierarchy2"/>
    <dgm:cxn modelId="{2F23A761-BDD4-43D9-A14F-4AF0CC8D15EC}" type="presOf" srcId="{599BFA7F-357F-4B83-ABBE-2D1F07B4BB54}" destId="{AF690ED5-01EA-4BF1-9F1A-3A3218166947}" srcOrd="1" destOrd="0" presId="urn:microsoft.com/office/officeart/2005/8/layout/hierarchy2"/>
    <dgm:cxn modelId="{1456178A-A340-4038-B97D-39D4AE6BE3B7}" type="presOf" srcId="{B91B730D-2132-4FAB-9A0A-BBCC9094F1E6}" destId="{E2E6D950-2697-4096-B1EF-3E43FA867248}" srcOrd="0" destOrd="0" presId="urn:microsoft.com/office/officeart/2005/8/layout/hierarchy2"/>
    <dgm:cxn modelId="{B192EEC8-3C4E-4C2A-A458-934A4DAD88CC}" type="presOf" srcId="{4353F09B-6A74-49C3-9140-0EE23C187575}" destId="{BC442597-166B-4C17-8E09-91B1BD750DFD}" srcOrd="0" destOrd="0" presId="urn:microsoft.com/office/officeart/2005/8/layout/hierarchy2"/>
    <dgm:cxn modelId="{B0395862-F24D-4EFF-82B7-BFFA69313041}" type="presParOf" srcId="{BC442597-166B-4C17-8E09-91B1BD750DFD}" destId="{77BC850F-DCF8-4B8D-9FB1-8C5DF2DA01BF}" srcOrd="0" destOrd="0" presId="urn:microsoft.com/office/officeart/2005/8/layout/hierarchy2"/>
    <dgm:cxn modelId="{8504B009-F1FA-41B7-BB97-69A4C37EFB7B}" type="presParOf" srcId="{77BC850F-DCF8-4B8D-9FB1-8C5DF2DA01BF}" destId="{E2E6D950-2697-4096-B1EF-3E43FA867248}" srcOrd="0" destOrd="0" presId="urn:microsoft.com/office/officeart/2005/8/layout/hierarchy2"/>
    <dgm:cxn modelId="{2A79FD8F-F2B4-4B7D-AFE6-6EE311EB017E}" type="presParOf" srcId="{77BC850F-DCF8-4B8D-9FB1-8C5DF2DA01BF}" destId="{0943B84D-C0D0-470F-B940-A007C7D094CA}" srcOrd="1" destOrd="0" presId="urn:microsoft.com/office/officeart/2005/8/layout/hierarchy2"/>
    <dgm:cxn modelId="{450CAAEE-0F4B-4369-AF51-EDCFD3AF1B14}" type="presParOf" srcId="{0943B84D-C0D0-470F-B940-A007C7D094CA}" destId="{CB1E285A-714B-43BD-937E-386C714DF819}" srcOrd="0" destOrd="0" presId="urn:microsoft.com/office/officeart/2005/8/layout/hierarchy2"/>
    <dgm:cxn modelId="{D458E714-6CE7-4B06-A59D-DBB0802646EE}" type="presParOf" srcId="{CB1E285A-714B-43BD-937E-386C714DF819}" destId="{AF690ED5-01EA-4BF1-9F1A-3A3218166947}" srcOrd="0" destOrd="0" presId="urn:microsoft.com/office/officeart/2005/8/layout/hierarchy2"/>
    <dgm:cxn modelId="{92B5D2BF-5963-4534-9360-04525CFBA995}" type="presParOf" srcId="{0943B84D-C0D0-470F-B940-A007C7D094CA}" destId="{E9E2B17F-699E-4001-8432-621388E36E6D}" srcOrd="1" destOrd="0" presId="urn:microsoft.com/office/officeart/2005/8/layout/hierarchy2"/>
    <dgm:cxn modelId="{9483F099-044F-4377-A7D4-1AC7DEF32442}" type="presParOf" srcId="{E9E2B17F-699E-4001-8432-621388E36E6D}" destId="{0955DC68-405C-43A7-AC8F-C423FCAE3BC6}" srcOrd="0" destOrd="0" presId="urn:microsoft.com/office/officeart/2005/8/layout/hierarchy2"/>
    <dgm:cxn modelId="{0A2A8737-B96E-4071-A650-C6FFF110D98D}" type="presParOf" srcId="{E9E2B17F-699E-4001-8432-621388E36E6D}" destId="{96C48EE7-2729-4B7D-A078-A1FC9DE3741A}" srcOrd="1" destOrd="0" presId="urn:microsoft.com/office/officeart/2005/8/layout/hierarchy2"/>
  </dgm:cxnLst>
  <dgm:bg/>
  <dgm:whole/>
  <dgm:extLst>
    <a:ext uri="http://schemas.microsoft.com/office/drawing/2008/diagram">
      <dsp:dataModelExt xmlns:dsp="http://schemas.microsoft.com/office/drawing/2008/diagram" relId="rId2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2E6D950-2697-4096-B1EF-3E43FA867248}">
      <dsp:nvSpPr>
        <dsp:cNvPr id="0" name=""/>
        <dsp:cNvSpPr/>
      </dsp:nvSpPr>
      <dsp:spPr>
        <a:xfrm>
          <a:off x="0" y="192816"/>
          <a:ext cx="768635" cy="384317"/>
        </a:xfrm>
        <a:prstGeom prst="roundRect">
          <a:avLst>
            <a:gd name="adj" fmla="val 10000"/>
          </a:avLst>
        </a:prstGeom>
        <a:gradFill rotWithShape="0">
          <a:gsLst>
            <a:gs pos="0">
              <a:schemeClr val="accent6"/>
            </a:gs>
            <a:gs pos="100000">
              <a:schemeClr val="accent6"/>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2065" tIns="12065" rIns="12065" bIns="12065" numCol="1" spcCol="1270" anchor="ctr" anchorCtr="0">
          <a:noAutofit/>
        </a:bodyPr>
        <a:lstStyle/>
        <a:p>
          <a:pPr marL="0" lvl="0" indent="0" algn="ctr" defTabSz="844550">
            <a:lnSpc>
              <a:spcPct val="90000"/>
            </a:lnSpc>
            <a:spcBef>
              <a:spcPct val="0"/>
            </a:spcBef>
            <a:spcAft>
              <a:spcPct val="35000"/>
            </a:spcAft>
            <a:buNone/>
          </a:pPr>
          <a:r>
            <a:rPr lang="en-US" sz="1900" kern="1200"/>
            <a:t>System</a:t>
          </a:r>
        </a:p>
      </dsp:txBody>
      <dsp:txXfrm>
        <a:off x="11256" y="204072"/>
        <a:ext cx="746123" cy="361805"/>
      </dsp:txXfrm>
    </dsp:sp>
    <dsp:sp modelId="{C8811DCA-E326-44A6-B95E-8470DF491027}">
      <dsp:nvSpPr>
        <dsp:cNvPr id="0" name=""/>
        <dsp:cNvSpPr/>
      </dsp:nvSpPr>
      <dsp:spPr>
        <a:xfrm rot="20132303">
          <a:off x="747763" y="246852"/>
          <a:ext cx="465060" cy="83671"/>
        </a:xfrm>
        <a:custGeom>
          <a:avLst/>
          <a:gdLst/>
          <a:ahLst/>
          <a:cxnLst/>
          <a:rect l="0" t="0" r="0" b="0"/>
          <a:pathLst>
            <a:path>
              <a:moveTo>
                <a:pt x="0" y="41835"/>
              </a:moveTo>
              <a:lnTo>
                <a:pt x="465060" y="41835"/>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ln>
              <a:noFill/>
              <a:headEnd type="arrow" w="sm" len="sm"/>
              <a:tailEnd type="arrow" w="sm" len="sm"/>
            </a:ln>
          </a:endParaRPr>
        </a:p>
      </dsp:txBody>
      <dsp:txXfrm>
        <a:off x="968667" y="277061"/>
        <a:ext cx="23253" cy="23253"/>
      </dsp:txXfrm>
    </dsp:sp>
    <dsp:sp modelId="{08CD5E4A-EBE5-48C1-8235-A7AD017C4054}">
      <dsp:nvSpPr>
        <dsp:cNvPr id="0" name=""/>
        <dsp:cNvSpPr/>
      </dsp:nvSpPr>
      <dsp:spPr>
        <a:xfrm>
          <a:off x="1191952" y="242"/>
          <a:ext cx="768635" cy="384317"/>
        </a:xfrm>
        <a:prstGeom prst="roundRect">
          <a:avLst>
            <a:gd name="adj" fmla="val 10000"/>
          </a:avLst>
        </a:prstGeom>
        <a:gradFill rotWithShape="0">
          <a:gsLst>
            <a:gs pos="50000">
              <a:schemeClr val="accent6"/>
            </a:gs>
            <a:gs pos="100000">
              <a:schemeClr val="accent6"/>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2065" tIns="12065" rIns="12065" bIns="12065" numCol="1" spcCol="1270" anchor="ctr" anchorCtr="0">
          <a:noAutofit/>
        </a:bodyPr>
        <a:lstStyle/>
        <a:p>
          <a:pPr marL="0" lvl="0" indent="0" algn="ctr" defTabSz="844550">
            <a:lnSpc>
              <a:spcPct val="90000"/>
            </a:lnSpc>
            <a:spcBef>
              <a:spcPct val="0"/>
            </a:spcBef>
            <a:spcAft>
              <a:spcPct val="35000"/>
            </a:spcAft>
            <a:buNone/>
          </a:pPr>
          <a:r>
            <a:rPr lang="en-US" sz="1900" kern="1200"/>
            <a:t>System</a:t>
          </a:r>
        </a:p>
      </dsp:txBody>
      <dsp:txXfrm>
        <a:off x="1203208" y="11498"/>
        <a:ext cx="746123" cy="361805"/>
      </dsp:txXfrm>
    </dsp:sp>
    <dsp:sp modelId="{CB1E285A-714B-43BD-937E-386C714DF819}">
      <dsp:nvSpPr>
        <dsp:cNvPr id="0" name=""/>
        <dsp:cNvSpPr/>
      </dsp:nvSpPr>
      <dsp:spPr>
        <a:xfrm rot="1830237">
          <a:off x="734635" y="467835"/>
          <a:ext cx="491317" cy="83671"/>
        </a:xfrm>
        <a:custGeom>
          <a:avLst/>
          <a:gdLst/>
          <a:ahLst/>
          <a:cxnLst/>
          <a:rect l="0" t="0" r="0" b="0"/>
          <a:pathLst>
            <a:path>
              <a:moveTo>
                <a:pt x="0" y="41835"/>
              </a:moveTo>
              <a:lnTo>
                <a:pt x="491317" y="41835"/>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968011" y="497388"/>
        <a:ext cx="24565" cy="24565"/>
      </dsp:txXfrm>
    </dsp:sp>
    <dsp:sp modelId="{0955DC68-405C-43A7-AC8F-C423FCAE3BC6}">
      <dsp:nvSpPr>
        <dsp:cNvPr id="0" name=""/>
        <dsp:cNvSpPr/>
      </dsp:nvSpPr>
      <dsp:spPr>
        <a:xfrm>
          <a:off x="1191952" y="442207"/>
          <a:ext cx="768635" cy="384317"/>
        </a:xfrm>
        <a:prstGeom prst="roundRect">
          <a:avLst>
            <a:gd name="adj" fmla="val 10000"/>
          </a:avLst>
        </a:prstGeom>
        <a:gradFill rotWithShape="0">
          <a:gsLst>
            <a:gs pos="50000">
              <a:schemeClr val="accent2"/>
            </a:gs>
            <a:gs pos="100000">
              <a:schemeClr val="accent2"/>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2065" tIns="12065" rIns="12065" bIns="12065" numCol="1" spcCol="1270" anchor="ctr" anchorCtr="0">
          <a:noAutofit/>
        </a:bodyPr>
        <a:lstStyle/>
        <a:p>
          <a:pPr marL="0" lvl="0" indent="0" algn="ctr" defTabSz="844550">
            <a:lnSpc>
              <a:spcPct val="90000"/>
            </a:lnSpc>
            <a:spcBef>
              <a:spcPct val="0"/>
            </a:spcBef>
            <a:spcAft>
              <a:spcPct val="35000"/>
            </a:spcAft>
            <a:buNone/>
          </a:pPr>
          <a:r>
            <a:rPr lang="en-US" sz="1900" kern="1200"/>
            <a:t>Social</a:t>
          </a:r>
        </a:p>
      </dsp:txBody>
      <dsp:txXfrm>
        <a:off x="1203208" y="453463"/>
        <a:ext cx="746123" cy="361805"/>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2E6D950-2697-4096-B1EF-3E43FA867248}">
      <dsp:nvSpPr>
        <dsp:cNvPr id="0" name=""/>
        <dsp:cNvSpPr/>
      </dsp:nvSpPr>
      <dsp:spPr>
        <a:xfrm>
          <a:off x="0" y="195482"/>
          <a:ext cx="779264" cy="389632"/>
        </a:xfrm>
        <a:prstGeom prst="roundRect">
          <a:avLst>
            <a:gd name="adj" fmla="val 10000"/>
          </a:avLst>
        </a:prstGeom>
        <a:gradFill rotWithShape="0">
          <a:gsLst>
            <a:gs pos="0">
              <a:srgbClr val="00B0F0"/>
            </a:gs>
            <a:gs pos="100000">
              <a:srgbClr val="00B0F0"/>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1430" tIns="11430" rIns="11430" bIns="11430" numCol="1" spcCol="1270" anchor="ctr" anchorCtr="0">
          <a:noAutofit/>
        </a:bodyPr>
        <a:lstStyle/>
        <a:p>
          <a:pPr marL="0" lvl="0" indent="0" algn="ctr" defTabSz="800100">
            <a:lnSpc>
              <a:spcPct val="90000"/>
            </a:lnSpc>
            <a:spcBef>
              <a:spcPct val="0"/>
            </a:spcBef>
            <a:spcAft>
              <a:spcPct val="35000"/>
            </a:spcAft>
            <a:buNone/>
          </a:pPr>
          <a:r>
            <a:rPr lang="en-US" sz="1800" kern="1200"/>
            <a:t>Process</a:t>
          </a:r>
        </a:p>
      </dsp:txBody>
      <dsp:txXfrm>
        <a:off x="11412" y="206894"/>
        <a:ext cx="756440" cy="366808"/>
      </dsp:txXfrm>
    </dsp:sp>
    <dsp:sp modelId="{C8811DCA-E326-44A6-B95E-8470DF491027}">
      <dsp:nvSpPr>
        <dsp:cNvPr id="0" name=""/>
        <dsp:cNvSpPr/>
      </dsp:nvSpPr>
      <dsp:spPr>
        <a:xfrm rot="19691589">
          <a:off x="751451" y="250844"/>
          <a:ext cx="370428" cy="83671"/>
        </a:xfrm>
        <a:custGeom>
          <a:avLst/>
          <a:gdLst/>
          <a:ahLst/>
          <a:cxnLst/>
          <a:rect l="0" t="0" r="0" b="0"/>
          <a:pathLst>
            <a:path>
              <a:moveTo>
                <a:pt x="0" y="41835"/>
              </a:moveTo>
              <a:lnTo>
                <a:pt x="370428" y="41835"/>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ln>
              <a:noFill/>
              <a:headEnd type="arrow" w="sm" len="sm"/>
              <a:tailEnd type="arrow" w="sm" len="sm"/>
            </a:ln>
          </a:endParaRPr>
        </a:p>
      </dsp:txBody>
      <dsp:txXfrm>
        <a:off x="927404" y="283419"/>
        <a:ext cx="18521" cy="18521"/>
      </dsp:txXfrm>
    </dsp:sp>
    <dsp:sp modelId="{08CD5E4A-EBE5-48C1-8235-A7AD017C4054}">
      <dsp:nvSpPr>
        <dsp:cNvPr id="0" name=""/>
        <dsp:cNvSpPr/>
      </dsp:nvSpPr>
      <dsp:spPr>
        <a:xfrm>
          <a:off x="1094065" y="245"/>
          <a:ext cx="779264" cy="389632"/>
        </a:xfrm>
        <a:prstGeom prst="roundRect">
          <a:avLst>
            <a:gd name="adj" fmla="val 10000"/>
          </a:avLst>
        </a:prstGeom>
        <a:gradFill rotWithShape="0">
          <a:gsLst>
            <a:gs pos="50000">
              <a:srgbClr val="00B0F0"/>
            </a:gs>
            <a:gs pos="100000">
              <a:srgbClr val="00B0F0"/>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1430" tIns="11430" rIns="11430" bIns="11430" numCol="1" spcCol="1270" anchor="ctr" anchorCtr="0">
          <a:noAutofit/>
        </a:bodyPr>
        <a:lstStyle/>
        <a:p>
          <a:pPr marL="0" lvl="0" indent="0" algn="ctr" defTabSz="800100">
            <a:lnSpc>
              <a:spcPct val="90000"/>
            </a:lnSpc>
            <a:spcBef>
              <a:spcPct val="0"/>
            </a:spcBef>
            <a:spcAft>
              <a:spcPct val="35000"/>
            </a:spcAft>
            <a:buNone/>
          </a:pPr>
          <a:r>
            <a:rPr lang="en-US" sz="1800" kern="1200"/>
            <a:t>Process</a:t>
          </a:r>
        </a:p>
      </dsp:txBody>
      <dsp:txXfrm>
        <a:off x="1105477" y="11657"/>
        <a:ext cx="756440" cy="366808"/>
      </dsp:txXfrm>
    </dsp:sp>
    <dsp:sp modelId="{CB1E285A-714B-43BD-937E-386C714DF819}">
      <dsp:nvSpPr>
        <dsp:cNvPr id="0" name=""/>
        <dsp:cNvSpPr/>
      </dsp:nvSpPr>
      <dsp:spPr>
        <a:xfrm rot="2326234">
          <a:off x="734781" y="474883"/>
          <a:ext cx="403767" cy="83671"/>
        </a:xfrm>
        <a:custGeom>
          <a:avLst/>
          <a:gdLst/>
          <a:ahLst/>
          <a:cxnLst/>
          <a:rect l="0" t="0" r="0" b="0"/>
          <a:pathLst>
            <a:path>
              <a:moveTo>
                <a:pt x="0" y="41835"/>
              </a:moveTo>
              <a:lnTo>
                <a:pt x="403767" y="41835"/>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926571" y="506624"/>
        <a:ext cx="20188" cy="20188"/>
      </dsp:txXfrm>
    </dsp:sp>
    <dsp:sp modelId="{0955DC68-405C-43A7-AC8F-C423FCAE3BC6}">
      <dsp:nvSpPr>
        <dsp:cNvPr id="0" name=""/>
        <dsp:cNvSpPr/>
      </dsp:nvSpPr>
      <dsp:spPr>
        <a:xfrm>
          <a:off x="1094065" y="448322"/>
          <a:ext cx="779264" cy="389632"/>
        </a:xfrm>
        <a:prstGeom prst="roundRect">
          <a:avLst>
            <a:gd name="adj" fmla="val 10000"/>
          </a:avLst>
        </a:prstGeom>
        <a:gradFill rotWithShape="0">
          <a:gsLst>
            <a:gs pos="50000">
              <a:schemeClr val="accent2"/>
            </a:gs>
            <a:gs pos="100000">
              <a:schemeClr val="accent2"/>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1430" tIns="11430" rIns="11430" bIns="11430" numCol="1" spcCol="1270" anchor="ctr" anchorCtr="0">
          <a:noAutofit/>
        </a:bodyPr>
        <a:lstStyle/>
        <a:p>
          <a:pPr marL="0" lvl="0" indent="0" algn="ctr" defTabSz="800100">
            <a:lnSpc>
              <a:spcPct val="90000"/>
            </a:lnSpc>
            <a:spcBef>
              <a:spcPct val="0"/>
            </a:spcBef>
            <a:spcAft>
              <a:spcPct val="35000"/>
            </a:spcAft>
            <a:buNone/>
          </a:pPr>
          <a:r>
            <a:rPr lang="en-US" sz="1800" kern="1200"/>
            <a:t>Social</a:t>
          </a:r>
        </a:p>
      </dsp:txBody>
      <dsp:txXfrm>
        <a:off x="1105477" y="459734"/>
        <a:ext cx="756440" cy="366808"/>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2E6D950-2697-4096-B1EF-3E43FA867248}">
      <dsp:nvSpPr>
        <dsp:cNvPr id="0" name=""/>
        <dsp:cNvSpPr/>
      </dsp:nvSpPr>
      <dsp:spPr>
        <a:xfrm>
          <a:off x="0" y="384065"/>
          <a:ext cx="487784" cy="243892"/>
        </a:xfrm>
        <a:prstGeom prst="roundRect">
          <a:avLst>
            <a:gd name="adj" fmla="val 10000"/>
          </a:avLst>
        </a:prstGeom>
        <a:gradFill rotWithShape="0">
          <a:gsLst>
            <a:gs pos="0">
              <a:srgbClr val="9F5FCF"/>
            </a:gs>
            <a:gs pos="100000">
              <a:srgbClr val="9F5FCF"/>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sz="1100" kern="1200"/>
            <a:t>Tooling</a:t>
          </a:r>
        </a:p>
      </dsp:txBody>
      <dsp:txXfrm>
        <a:off x="7143" y="391208"/>
        <a:ext cx="473498" cy="229606"/>
      </dsp:txXfrm>
    </dsp:sp>
    <dsp:sp modelId="{CB1E285A-714B-43BD-937E-386C714DF819}">
      <dsp:nvSpPr>
        <dsp:cNvPr id="0" name=""/>
        <dsp:cNvSpPr/>
      </dsp:nvSpPr>
      <dsp:spPr>
        <a:xfrm rot="18472483">
          <a:off x="393863" y="293764"/>
          <a:ext cx="486556" cy="40429"/>
        </a:xfrm>
        <a:custGeom>
          <a:avLst/>
          <a:gdLst/>
          <a:ahLst/>
          <a:cxnLst/>
          <a:rect l="0" t="0" r="0" b="0"/>
          <a:pathLst>
            <a:path>
              <a:moveTo>
                <a:pt x="0" y="20214"/>
              </a:moveTo>
              <a:lnTo>
                <a:pt x="486556" y="20214"/>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624977" y="301815"/>
        <a:ext cx="24327" cy="24327"/>
      </dsp:txXfrm>
    </dsp:sp>
    <dsp:sp modelId="{0955DC68-405C-43A7-AC8F-C423FCAE3BC6}">
      <dsp:nvSpPr>
        <dsp:cNvPr id="0" name=""/>
        <dsp:cNvSpPr/>
      </dsp:nvSpPr>
      <dsp:spPr>
        <a:xfrm>
          <a:off x="786499" y="0"/>
          <a:ext cx="487784" cy="243892"/>
        </a:xfrm>
        <a:prstGeom prst="roundRect">
          <a:avLst>
            <a:gd name="adj" fmla="val 10000"/>
          </a:avLst>
        </a:prstGeom>
        <a:gradFill rotWithShape="0">
          <a:gsLst>
            <a:gs pos="50000">
              <a:srgbClr val="9F5FCF"/>
            </a:gs>
            <a:gs pos="100000">
              <a:srgbClr val="9F5FCF"/>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sz="1100" kern="1200"/>
            <a:t>Tooling</a:t>
          </a:r>
        </a:p>
      </dsp:txBody>
      <dsp:txXfrm>
        <a:off x="793642" y="7143"/>
        <a:ext cx="473498" cy="229606"/>
      </dsp:txXfrm>
    </dsp:sp>
    <dsp:sp modelId="{DE4D3C60-5EBF-49D4-9CD2-3E067E0384A0}">
      <dsp:nvSpPr>
        <dsp:cNvPr id="0" name=""/>
        <dsp:cNvSpPr/>
      </dsp:nvSpPr>
      <dsp:spPr>
        <a:xfrm rot="20610539">
          <a:off x="480141" y="433056"/>
          <a:ext cx="371588" cy="40429"/>
        </a:xfrm>
        <a:custGeom>
          <a:avLst/>
          <a:gdLst/>
          <a:ahLst/>
          <a:cxnLst/>
          <a:rect l="0" t="0" r="0" b="0"/>
          <a:pathLst>
            <a:path>
              <a:moveTo>
                <a:pt x="0" y="20214"/>
              </a:moveTo>
              <a:lnTo>
                <a:pt x="371588" y="20214"/>
              </a:lnTo>
            </a:path>
          </a:pathLst>
        </a:custGeom>
        <a:noFill/>
        <a:ln w="635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656645" y="443981"/>
        <a:ext cx="18579" cy="18579"/>
      </dsp:txXfrm>
    </dsp:sp>
    <dsp:sp modelId="{B6291D3C-51A9-4C9B-A248-AD5BB948567E}">
      <dsp:nvSpPr>
        <dsp:cNvPr id="0" name=""/>
        <dsp:cNvSpPr/>
      </dsp:nvSpPr>
      <dsp:spPr>
        <a:xfrm>
          <a:off x="844086" y="278584"/>
          <a:ext cx="487784" cy="243892"/>
        </a:xfrm>
        <a:prstGeom prst="roundRect">
          <a:avLst>
            <a:gd name="adj" fmla="val 10000"/>
          </a:avLst>
        </a:prstGeom>
        <a:solidFill>
          <a:schemeClr val="accent2"/>
        </a:soli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sz="1100" kern="1200"/>
            <a:t>Social</a:t>
          </a:r>
        </a:p>
      </dsp:txBody>
      <dsp:txXfrm>
        <a:off x="851229" y="285727"/>
        <a:ext cx="473498" cy="229606"/>
      </dsp:txXfrm>
    </dsp:sp>
    <dsp:sp modelId="{6F1AC7A9-6D0C-4D91-B290-28A11F6D0386}">
      <dsp:nvSpPr>
        <dsp:cNvPr id="0" name=""/>
        <dsp:cNvSpPr/>
      </dsp:nvSpPr>
      <dsp:spPr>
        <a:xfrm rot="1688950">
          <a:off x="464437" y="578918"/>
          <a:ext cx="394776" cy="40429"/>
        </a:xfrm>
        <a:custGeom>
          <a:avLst/>
          <a:gdLst/>
          <a:ahLst/>
          <a:cxnLst/>
          <a:rect l="0" t="0" r="0" b="0"/>
          <a:pathLst>
            <a:path>
              <a:moveTo>
                <a:pt x="0" y="20214"/>
              </a:moveTo>
              <a:lnTo>
                <a:pt x="394776" y="20214"/>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651956" y="589264"/>
        <a:ext cx="19738" cy="19738"/>
      </dsp:txXfrm>
    </dsp:sp>
    <dsp:sp modelId="{9F1384E3-9F26-488B-8078-C30B4543950E}">
      <dsp:nvSpPr>
        <dsp:cNvPr id="0" name=""/>
        <dsp:cNvSpPr/>
      </dsp:nvSpPr>
      <dsp:spPr>
        <a:xfrm>
          <a:off x="835867" y="570309"/>
          <a:ext cx="487784" cy="243892"/>
        </a:xfrm>
        <a:prstGeom prst="roundRect">
          <a:avLst>
            <a:gd name="adj" fmla="val 10000"/>
          </a:avLst>
        </a:prstGeom>
        <a:solidFill>
          <a:srgbClr val="00B0F0"/>
        </a:soli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sz="1100" kern="1200"/>
            <a:t>Process</a:t>
          </a:r>
        </a:p>
      </dsp:txBody>
      <dsp:txXfrm>
        <a:off x="843010" y="577452"/>
        <a:ext cx="473498" cy="229606"/>
      </dsp:txXfrm>
    </dsp:sp>
    <dsp:sp modelId="{AEE16CC0-6B02-48AE-BE3D-F1C9584BF145}">
      <dsp:nvSpPr>
        <dsp:cNvPr id="0" name=""/>
        <dsp:cNvSpPr/>
      </dsp:nvSpPr>
      <dsp:spPr>
        <a:xfrm rot="3248229">
          <a:off x="370784" y="714743"/>
          <a:ext cx="565004" cy="40429"/>
        </a:xfrm>
        <a:custGeom>
          <a:avLst/>
          <a:gdLst/>
          <a:ahLst/>
          <a:cxnLst/>
          <a:rect l="0" t="0" r="0" b="0"/>
          <a:pathLst>
            <a:path>
              <a:moveTo>
                <a:pt x="0" y="20214"/>
              </a:moveTo>
              <a:lnTo>
                <a:pt x="565004" y="20214"/>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639162" y="720832"/>
        <a:ext cx="28250" cy="28250"/>
      </dsp:txXfrm>
    </dsp:sp>
    <dsp:sp modelId="{40F98AEA-9C66-4A4C-884B-A61C4299DDEF}">
      <dsp:nvSpPr>
        <dsp:cNvPr id="0" name=""/>
        <dsp:cNvSpPr/>
      </dsp:nvSpPr>
      <dsp:spPr>
        <a:xfrm>
          <a:off x="818790" y="841957"/>
          <a:ext cx="487784" cy="243892"/>
        </a:xfrm>
        <a:prstGeom prst="roundRect">
          <a:avLst>
            <a:gd name="adj" fmla="val 10000"/>
          </a:avLst>
        </a:prstGeom>
        <a:solidFill>
          <a:srgbClr val="00B050"/>
        </a:soli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6985" tIns="6985" rIns="6985" bIns="6985" numCol="1" spcCol="1270" anchor="ctr" anchorCtr="0">
          <a:noAutofit/>
        </a:bodyPr>
        <a:lstStyle/>
        <a:p>
          <a:pPr marL="0" lvl="0" indent="0" algn="ctr" defTabSz="488950">
            <a:lnSpc>
              <a:spcPct val="90000"/>
            </a:lnSpc>
            <a:spcBef>
              <a:spcPct val="0"/>
            </a:spcBef>
            <a:spcAft>
              <a:spcPct val="35000"/>
            </a:spcAft>
            <a:buNone/>
          </a:pPr>
          <a:r>
            <a:rPr lang="en-US" sz="1100" kern="1200"/>
            <a:t>System</a:t>
          </a:r>
        </a:p>
      </dsp:txBody>
      <dsp:txXfrm>
        <a:off x="825933" y="849100"/>
        <a:ext cx="473498" cy="229606"/>
      </dsp:txXfrm>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2E6D950-2697-4096-B1EF-3E43FA867248}">
      <dsp:nvSpPr>
        <dsp:cNvPr id="0" name=""/>
        <dsp:cNvSpPr/>
      </dsp:nvSpPr>
      <dsp:spPr>
        <a:xfrm>
          <a:off x="0" y="0"/>
          <a:ext cx="560070" cy="280035"/>
        </a:xfrm>
        <a:prstGeom prst="roundRect">
          <a:avLst>
            <a:gd name="adj" fmla="val 10000"/>
          </a:avLst>
        </a:prstGeom>
        <a:gradFill rotWithShape="0">
          <a:gsLst>
            <a:gs pos="0">
              <a:schemeClr val="accent2"/>
            </a:gs>
            <a:gs pos="100000">
              <a:schemeClr val="accent2"/>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0795" tIns="10795" rIns="10795" bIns="10795" numCol="1" spcCol="1270" anchor="ctr" anchorCtr="0">
          <a:noAutofit/>
        </a:bodyPr>
        <a:lstStyle/>
        <a:p>
          <a:pPr marL="0" lvl="0" indent="0" algn="ctr" defTabSz="755650">
            <a:lnSpc>
              <a:spcPct val="90000"/>
            </a:lnSpc>
            <a:spcBef>
              <a:spcPct val="0"/>
            </a:spcBef>
            <a:spcAft>
              <a:spcPct val="35000"/>
            </a:spcAft>
            <a:buNone/>
          </a:pPr>
          <a:r>
            <a:rPr lang="en-US" sz="1700" kern="1200"/>
            <a:t>Social</a:t>
          </a:r>
        </a:p>
      </dsp:txBody>
      <dsp:txXfrm>
        <a:off x="8202" y="8202"/>
        <a:ext cx="543666" cy="263631"/>
      </dsp:txXfrm>
    </dsp:sp>
    <dsp:sp modelId="{CB1E285A-714B-43BD-937E-386C714DF819}">
      <dsp:nvSpPr>
        <dsp:cNvPr id="0" name=""/>
        <dsp:cNvSpPr/>
      </dsp:nvSpPr>
      <dsp:spPr>
        <a:xfrm>
          <a:off x="560069" y="50017"/>
          <a:ext cx="433007" cy="180000"/>
        </a:xfrm>
        <a:custGeom>
          <a:avLst/>
          <a:gdLst/>
          <a:ahLst/>
          <a:cxnLst/>
          <a:rect l="0" t="0" r="0" b="0"/>
          <a:pathLst>
            <a:path>
              <a:moveTo>
                <a:pt x="0" y="90000"/>
              </a:moveTo>
              <a:lnTo>
                <a:pt x="433007" y="90000"/>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765748" y="129192"/>
        <a:ext cx="21650" cy="21650"/>
      </dsp:txXfrm>
    </dsp:sp>
    <dsp:sp modelId="{0955DC68-405C-43A7-AC8F-C423FCAE3BC6}">
      <dsp:nvSpPr>
        <dsp:cNvPr id="0" name=""/>
        <dsp:cNvSpPr/>
      </dsp:nvSpPr>
      <dsp:spPr>
        <a:xfrm>
          <a:off x="993077" y="0"/>
          <a:ext cx="560070" cy="280035"/>
        </a:xfrm>
        <a:prstGeom prst="roundRect">
          <a:avLst>
            <a:gd name="adj" fmla="val 10000"/>
          </a:avLst>
        </a:prstGeom>
        <a:gradFill rotWithShape="0">
          <a:gsLst>
            <a:gs pos="50000">
              <a:schemeClr val="accent2"/>
            </a:gs>
            <a:gs pos="100000">
              <a:schemeClr val="accent2"/>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10795" tIns="10795" rIns="10795" bIns="10795" numCol="1" spcCol="1270" anchor="ctr" anchorCtr="0">
          <a:noAutofit/>
        </a:bodyPr>
        <a:lstStyle/>
        <a:p>
          <a:pPr marL="0" lvl="0" indent="0" algn="ctr" defTabSz="755650">
            <a:lnSpc>
              <a:spcPct val="90000"/>
            </a:lnSpc>
            <a:spcBef>
              <a:spcPct val="0"/>
            </a:spcBef>
            <a:spcAft>
              <a:spcPct val="35000"/>
            </a:spcAft>
            <a:buNone/>
          </a:pPr>
          <a:r>
            <a:rPr lang="en-US" sz="1700" kern="1200"/>
            <a:t>Social</a:t>
          </a:r>
        </a:p>
      </dsp:txBody>
      <dsp:txXfrm>
        <a:off x="1001279" y="8202"/>
        <a:ext cx="543666" cy="263631"/>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2E6D950-2697-4096-B1EF-3E43FA867248}">
      <dsp:nvSpPr>
        <dsp:cNvPr id="0" name=""/>
        <dsp:cNvSpPr/>
      </dsp:nvSpPr>
      <dsp:spPr>
        <a:xfrm>
          <a:off x="0" y="0"/>
          <a:ext cx="636270" cy="318135"/>
        </a:xfrm>
        <a:prstGeom prst="roundRect">
          <a:avLst>
            <a:gd name="adj" fmla="val 10000"/>
          </a:avLst>
        </a:prstGeom>
        <a:gradFill rotWithShape="0">
          <a:gsLst>
            <a:gs pos="0">
              <a:schemeClr val="accent6"/>
            </a:gs>
            <a:gs pos="100000">
              <a:schemeClr val="accent6"/>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9525" tIns="9525" rIns="9525" bIns="9525" numCol="1" spcCol="1270" anchor="ctr" anchorCtr="0">
          <a:noAutofit/>
        </a:bodyPr>
        <a:lstStyle/>
        <a:p>
          <a:pPr marL="0" lvl="0" indent="0" algn="ctr" defTabSz="666750">
            <a:lnSpc>
              <a:spcPct val="90000"/>
            </a:lnSpc>
            <a:spcBef>
              <a:spcPct val="0"/>
            </a:spcBef>
            <a:spcAft>
              <a:spcPct val="35000"/>
            </a:spcAft>
            <a:buNone/>
          </a:pPr>
          <a:r>
            <a:rPr lang="en-US" sz="1500" kern="1200"/>
            <a:t>System</a:t>
          </a:r>
        </a:p>
      </dsp:txBody>
      <dsp:txXfrm>
        <a:off x="9318" y="9318"/>
        <a:ext cx="617634" cy="299499"/>
      </dsp:txXfrm>
    </dsp:sp>
    <dsp:sp modelId="{CB1E285A-714B-43BD-937E-386C714DF819}">
      <dsp:nvSpPr>
        <dsp:cNvPr id="0" name=""/>
        <dsp:cNvSpPr/>
      </dsp:nvSpPr>
      <dsp:spPr>
        <a:xfrm>
          <a:off x="636270" y="69067"/>
          <a:ext cx="324421" cy="180000"/>
        </a:xfrm>
        <a:custGeom>
          <a:avLst/>
          <a:gdLst/>
          <a:ahLst/>
          <a:cxnLst/>
          <a:rect l="0" t="0" r="0" b="0"/>
          <a:pathLst>
            <a:path>
              <a:moveTo>
                <a:pt x="0" y="90000"/>
              </a:moveTo>
              <a:lnTo>
                <a:pt x="324421" y="90000"/>
              </a:lnTo>
            </a:path>
          </a:pathLst>
        </a:custGeom>
        <a:noFill/>
        <a:ln w="12700" cap="flat" cmpd="sng" algn="ctr">
          <a:solidFill>
            <a:scrgbClr r="0" g="0" b="0"/>
          </a:solidFill>
          <a:prstDash val="solid"/>
          <a:miter lim="800000"/>
          <a:headEnd type="triangle" w="sm" len="sm"/>
          <a:tailEnd type="triangle" w="sm" len="sm"/>
        </a:ln>
        <a:effectLst/>
      </dsp:spPr>
      <dsp:style>
        <a:lnRef idx="2">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en-US" sz="500" kern="1200"/>
        </a:p>
      </dsp:txBody>
      <dsp:txXfrm>
        <a:off x="790370" y="150956"/>
        <a:ext cx="16221" cy="16221"/>
      </dsp:txXfrm>
    </dsp:sp>
    <dsp:sp modelId="{0955DC68-405C-43A7-AC8F-C423FCAE3BC6}">
      <dsp:nvSpPr>
        <dsp:cNvPr id="0" name=""/>
        <dsp:cNvSpPr/>
      </dsp:nvSpPr>
      <dsp:spPr>
        <a:xfrm>
          <a:off x="960691" y="0"/>
          <a:ext cx="636270" cy="318135"/>
        </a:xfrm>
        <a:prstGeom prst="roundRect">
          <a:avLst>
            <a:gd name="adj" fmla="val 10000"/>
          </a:avLst>
        </a:prstGeom>
        <a:gradFill rotWithShape="0">
          <a:gsLst>
            <a:gs pos="50000">
              <a:srgbClr val="00B0F0"/>
            </a:gs>
            <a:gs pos="100000">
              <a:srgbClr val="00B0F0"/>
            </a:gs>
          </a:gsLst>
          <a:lin ang="5400000" scaled="0"/>
        </a:gradFill>
        <a:ln>
          <a:noFill/>
        </a:ln>
        <a:effectLst/>
        <a:scene3d>
          <a:camera prst="orthographicFront"/>
          <a:lightRig rig="flat" dir="t"/>
        </a:scene3d>
        <a:sp3d prstMaterial="dkEdge">
          <a:bevelT w="8200" h="38100"/>
        </a:sp3d>
      </dsp:spPr>
      <dsp:style>
        <a:lnRef idx="0">
          <a:scrgbClr r="0" g="0" b="0"/>
        </a:lnRef>
        <a:fillRef idx="2">
          <a:scrgbClr r="0" g="0" b="0"/>
        </a:fillRef>
        <a:effectRef idx="1">
          <a:scrgbClr r="0" g="0" b="0"/>
        </a:effectRef>
        <a:fontRef idx="minor">
          <a:schemeClr val="dk1"/>
        </a:fontRef>
      </dsp:style>
      <dsp:txBody>
        <a:bodyPr spcFirstLastPara="0" vert="horz" wrap="square" lIns="9525" tIns="9525" rIns="9525" bIns="9525" numCol="1" spcCol="1270" anchor="ctr" anchorCtr="0">
          <a:noAutofit/>
        </a:bodyPr>
        <a:lstStyle/>
        <a:p>
          <a:pPr marL="0" lvl="0" indent="0" algn="ctr" defTabSz="666750">
            <a:lnSpc>
              <a:spcPct val="90000"/>
            </a:lnSpc>
            <a:spcBef>
              <a:spcPct val="0"/>
            </a:spcBef>
            <a:spcAft>
              <a:spcPct val="35000"/>
            </a:spcAft>
            <a:buNone/>
          </a:pPr>
          <a:r>
            <a:rPr lang="en-US" sz="1500" kern="1200"/>
            <a:t>Process</a:t>
          </a:r>
        </a:p>
      </dsp:txBody>
      <dsp:txXfrm>
        <a:off x="970009" y="9318"/>
        <a:ext cx="617634" cy="299499"/>
      </dsp:txXfrm>
    </dsp:sp>
  </dsp:spTree>
</dsp:drawing>
</file>

<file path=xl/diagrams/layout1.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layout4.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layout5.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3">
  <dgm:title val=""/>
  <dgm:desc val=""/>
  <dgm:catLst>
    <dgm:cat type="simple" pri="10300"/>
  </dgm:catLst>
  <dgm:scene3d>
    <a:camera prst="orthographicFront"/>
    <a:lightRig rig="threePt" dir="t"/>
  </dgm:scene3d>
  <dgm:styleLbl name="node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lnNode1">
    <dgm:scene3d>
      <a:camera prst="orthographicFront"/>
      <a:lightRig rig="flat" dir="t"/>
    </dgm:scene3d>
    <dgm:sp3d prstMaterial="dkEdge">
      <a:bevelT w="8200" h="38100"/>
    </dgm:sp3d>
    <dgm:txPr/>
    <dgm:style>
      <a:lnRef idx="1">
        <a:scrgbClr r="0" g="0" b="0"/>
      </a:lnRef>
      <a:fillRef idx="2">
        <a:scrgbClr r="0" g="0" b="0"/>
      </a:fillRef>
      <a:effectRef idx="0">
        <a:scrgbClr r="0" g="0" b="0"/>
      </a:effectRef>
      <a:fontRef idx="minor">
        <a:schemeClr val="dk1"/>
      </a:fontRef>
    </dgm:style>
  </dgm:styleLbl>
  <dgm:styleLbl name="vennNode1">
    <dgm:scene3d>
      <a:camera prst="orthographicFront"/>
      <a:lightRig rig="flat" dir="t"/>
    </dgm:scene3d>
    <dgm:sp3d prstMaterial="dkEdge">
      <a:bevelT w="8200" h="38100"/>
    </dgm:sp3d>
    <dgm:txPr/>
    <dgm:style>
      <a:lnRef idx="0">
        <a:scrgbClr r="0" g="0" b="0"/>
      </a:lnRef>
      <a:fillRef idx="2">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node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node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f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align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bgImgPlace1">
    <dgm:scene3d>
      <a:camera prst="orthographicFront"/>
      <a:lightRig rig="threePt" dir="t"/>
    </dgm:scene3d>
    <dgm:sp3d/>
    <dgm:txPr/>
    <dgm:style>
      <a:lnRef idx="1">
        <a:scrgbClr r="0" g="0" b="0"/>
      </a:lnRef>
      <a:fillRef idx="1">
        <a:scrgbClr r="0" g="0" b="0"/>
      </a:fillRef>
      <a:effectRef idx="1">
        <a:scrgbClr r="0" g="0" b="0"/>
      </a:effectRef>
      <a:fontRef idx="minor"/>
    </dgm:style>
  </dgm:styleLbl>
  <dgm:styleLbl name="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f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bgSibTrans2D1">
    <dgm:scene3d>
      <a:camera prst="orthographicFront"/>
      <a:lightRig rig="threePt" dir="t"/>
    </dgm:scene3d>
    <dgm:sp3d/>
    <dgm:txPr/>
    <dgm:style>
      <a:lnRef idx="0">
        <a:scrgbClr r="0" g="0" b="0"/>
      </a:lnRef>
      <a:fillRef idx="2">
        <a:scrgbClr r="0" g="0" b="0"/>
      </a:fillRef>
      <a:effectRef idx="1">
        <a:scrgbClr r="0" g="0" b="0"/>
      </a:effectRef>
      <a:fontRef idx="minor">
        <a:schemeClr val="dk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1">
        <a:scrgbClr r="0" g="0" b="0"/>
      </a:lnRef>
      <a:fillRef idx="2">
        <a:scrgbClr r="0" g="0" b="0"/>
      </a:fillRef>
      <a:effectRef idx="1">
        <a:scrgbClr r="0" g="0" b="0"/>
      </a:effectRef>
      <a:fontRef idx="minor"/>
    </dgm:style>
  </dgm:styleLbl>
  <dgm:styleLbl name="asst0">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1">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2">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3">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asst4">
    <dgm:scene3d>
      <a:camera prst="orthographicFront"/>
      <a:lightRig rig="flat" dir="t"/>
    </dgm:scene3d>
    <dgm:sp3d prstMaterial="dkEdge">
      <a:bevelT w="8200" h="38100"/>
    </dgm:sp3d>
    <dgm:txPr/>
    <dgm:style>
      <a:lnRef idx="0">
        <a:scrgbClr r="0" g="0" b="0"/>
      </a:lnRef>
      <a:fillRef idx="2">
        <a:scrgbClr r="0" g="0" b="0"/>
      </a:fillRef>
      <a:effectRef idx="1">
        <a:scrgbClr r="0" g="0" b="0"/>
      </a:effectRef>
      <a:fontRef idx="minor">
        <a:schemeClr val="dk1"/>
      </a:fontRef>
    </dgm:style>
  </dgm:styleLbl>
  <dgm:styleLbl name="parChTrans2D1">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2">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3">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2D4">
    <dgm:scene3d>
      <a:camera prst="orthographicFront"/>
      <a:lightRig rig="threePt" dir="t"/>
    </dgm:scene3d>
    <dgm:sp3d/>
    <dgm:txPr/>
    <dgm:style>
      <a:lnRef idx="1">
        <a:scrgbClr r="0" g="0" b="0"/>
      </a:lnRef>
      <a:fillRef idx="2">
        <a:scrgbClr r="0" g="0" b="0"/>
      </a:fillRef>
      <a:effectRef idx="1">
        <a:scrgbClr r="0" g="0" b="0"/>
      </a:effectRef>
      <a:fontRef idx="minor">
        <a:schemeClr val="dk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2">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1">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flat" dir="t"/>
    </dgm:scene3d>
    <dgm:sp3d prstMaterial="dkEdge">
      <a:bevelT w="8200" h="38100"/>
    </dgm:sp3d>
    <dgm:txPr/>
    <dgm:style>
      <a:lnRef idx="1">
        <a:scrgbClr r="0" g="0" b="0"/>
      </a:lnRef>
      <a:fillRef idx="2">
        <a:scrgbClr r="0" g="0" b="0"/>
      </a:fillRef>
      <a:effectRef idx="1">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8" Type="http://schemas.openxmlformats.org/officeDocument/2006/relationships/diagramQuickStyle" Target="../diagrams/quickStyle2.xml"/><Relationship Id="rId13" Type="http://schemas.openxmlformats.org/officeDocument/2006/relationships/diagramQuickStyle" Target="../diagrams/quickStyle3.xml"/><Relationship Id="rId18" Type="http://schemas.openxmlformats.org/officeDocument/2006/relationships/diagramQuickStyle" Target="../diagrams/quickStyle4.xml"/><Relationship Id="rId3" Type="http://schemas.openxmlformats.org/officeDocument/2006/relationships/diagramQuickStyle" Target="../diagrams/quickStyle1.xml"/><Relationship Id="rId21" Type="http://schemas.openxmlformats.org/officeDocument/2006/relationships/diagramData" Target="../diagrams/data5.xml"/><Relationship Id="rId7" Type="http://schemas.openxmlformats.org/officeDocument/2006/relationships/diagramLayout" Target="../diagrams/layout2.xml"/><Relationship Id="rId12" Type="http://schemas.openxmlformats.org/officeDocument/2006/relationships/diagramLayout" Target="../diagrams/layout3.xml"/><Relationship Id="rId17" Type="http://schemas.openxmlformats.org/officeDocument/2006/relationships/diagramLayout" Target="../diagrams/layout4.xml"/><Relationship Id="rId25" Type="http://schemas.microsoft.com/office/2007/relationships/diagramDrawing" Target="../diagrams/drawing5.xml"/><Relationship Id="rId2" Type="http://schemas.openxmlformats.org/officeDocument/2006/relationships/diagramLayout" Target="../diagrams/layout1.xml"/><Relationship Id="rId16" Type="http://schemas.openxmlformats.org/officeDocument/2006/relationships/diagramData" Target="../diagrams/data4.xml"/><Relationship Id="rId20" Type="http://schemas.microsoft.com/office/2007/relationships/diagramDrawing" Target="../diagrams/drawing4.xml"/><Relationship Id="rId1" Type="http://schemas.openxmlformats.org/officeDocument/2006/relationships/diagramData" Target="../diagrams/data1.xml"/><Relationship Id="rId6" Type="http://schemas.openxmlformats.org/officeDocument/2006/relationships/diagramData" Target="../diagrams/data2.xml"/><Relationship Id="rId11" Type="http://schemas.openxmlformats.org/officeDocument/2006/relationships/diagramData" Target="../diagrams/data3.xml"/><Relationship Id="rId24" Type="http://schemas.openxmlformats.org/officeDocument/2006/relationships/diagramColors" Target="../diagrams/colors5.xml"/><Relationship Id="rId5" Type="http://schemas.microsoft.com/office/2007/relationships/diagramDrawing" Target="../diagrams/drawing1.xml"/><Relationship Id="rId15" Type="http://schemas.microsoft.com/office/2007/relationships/diagramDrawing" Target="../diagrams/drawing3.xml"/><Relationship Id="rId23" Type="http://schemas.openxmlformats.org/officeDocument/2006/relationships/diagramQuickStyle" Target="../diagrams/quickStyle5.xml"/><Relationship Id="rId10" Type="http://schemas.microsoft.com/office/2007/relationships/diagramDrawing" Target="../diagrams/drawing2.xml"/><Relationship Id="rId19" Type="http://schemas.openxmlformats.org/officeDocument/2006/relationships/diagramColors" Target="../diagrams/colors4.xml"/><Relationship Id="rId4" Type="http://schemas.openxmlformats.org/officeDocument/2006/relationships/diagramColors" Target="../diagrams/colors1.xml"/><Relationship Id="rId9" Type="http://schemas.openxmlformats.org/officeDocument/2006/relationships/diagramColors" Target="../diagrams/colors2.xml"/><Relationship Id="rId14" Type="http://schemas.openxmlformats.org/officeDocument/2006/relationships/diagramColors" Target="../diagrams/colors3.xml"/><Relationship Id="rId22" Type="http://schemas.openxmlformats.org/officeDocument/2006/relationships/diagramLayout" Target="../diagrams/layout5.xml"/></Relationships>
</file>

<file path=xl/drawings/drawing1.xml><?xml version="1.0" encoding="utf-8"?>
<xdr:wsDr xmlns:xdr="http://schemas.openxmlformats.org/drawingml/2006/spreadsheetDrawing" xmlns:a="http://schemas.openxmlformats.org/drawingml/2006/main">
  <xdr:twoCellAnchor>
    <xdr:from>
      <xdr:col>0</xdr:col>
      <xdr:colOff>352426</xdr:colOff>
      <xdr:row>33</xdr:row>
      <xdr:rowOff>123826</xdr:rowOff>
    </xdr:from>
    <xdr:to>
      <xdr:col>20</xdr:col>
      <xdr:colOff>438151</xdr:colOff>
      <xdr:row>73</xdr:row>
      <xdr:rowOff>161925</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590550</xdr:colOff>
      <xdr:row>20</xdr:row>
      <xdr:rowOff>142875</xdr:rowOff>
    </xdr:from>
    <xdr:to>
      <xdr:col>23</xdr:col>
      <xdr:colOff>76200</xdr:colOff>
      <xdr:row>50</xdr:row>
      <xdr:rowOff>57149</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23</xdr:col>
      <xdr:colOff>341506</xdr:colOff>
      <xdr:row>1</xdr:row>
      <xdr:rowOff>175631</xdr:rowOff>
    </xdr:from>
    <xdr:to>
      <xdr:col>31</xdr:col>
      <xdr:colOff>44140</xdr:colOff>
      <xdr:row>13</xdr:row>
      <xdr:rowOff>79916</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16</xdr:col>
      <xdr:colOff>709612</xdr:colOff>
      <xdr:row>13</xdr:row>
      <xdr:rowOff>95249</xdr:rowOff>
    </xdr:from>
    <xdr:to>
      <xdr:col>22</xdr:col>
      <xdr:colOff>1809750</xdr:colOff>
      <xdr:row>32</xdr:row>
      <xdr:rowOff>28574</xdr:rowOff>
    </xdr:to>
    <xdr:graphicFrame macro="">
      <xdr:nvGraphicFramePr>
        <xdr:cNvPr id="2" name="Chart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500061</xdr:colOff>
      <xdr:row>11</xdr:row>
      <xdr:rowOff>76200</xdr:rowOff>
    </xdr:from>
    <xdr:to>
      <xdr:col>13</xdr:col>
      <xdr:colOff>228599</xdr:colOff>
      <xdr:row>29</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266700</xdr:colOff>
      <xdr:row>7</xdr:row>
      <xdr:rowOff>2</xdr:rowOff>
    </xdr:from>
    <xdr:to>
      <xdr:col>1</xdr:col>
      <xdr:colOff>2343150</xdr:colOff>
      <xdr:row>11</xdr:row>
      <xdr:rowOff>95250</xdr:rowOff>
    </xdr:to>
    <xdr:graphicFrame macro="">
      <xdr:nvGraphicFramePr>
        <xdr:cNvPr id="2" name="Diagram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xdr:col>
      <xdr:colOff>352424</xdr:colOff>
      <xdr:row>12</xdr:row>
      <xdr:rowOff>104774</xdr:rowOff>
    </xdr:from>
    <xdr:to>
      <xdr:col>1</xdr:col>
      <xdr:colOff>2228850</xdr:colOff>
      <xdr:row>17</xdr:row>
      <xdr:rowOff>28575</xdr:rowOff>
    </xdr:to>
    <xdr:graphicFrame macro="">
      <xdr:nvGraphicFramePr>
        <xdr:cNvPr id="3" name="Diagram 2">
          <a:extLst>
            <a:ext uri="{FF2B5EF4-FFF2-40B4-BE49-F238E27FC236}">
              <a16:creationId xmlns:a16="http://schemas.microsoft.com/office/drawing/2014/main" id="{00000000-0008-0000-0F00-000003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1</xdr:col>
      <xdr:colOff>533400</xdr:colOff>
      <xdr:row>30</xdr:row>
      <xdr:rowOff>9525</xdr:rowOff>
    </xdr:from>
    <xdr:to>
      <xdr:col>2</xdr:col>
      <xdr:colOff>447675</xdr:colOff>
      <xdr:row>35</xdr:row>
      <xdr:rowOff>180975</xdr:rowOff>
    </xdr:to>
    <xdr:graphicFrame macro="">
      <xdr:nvGraphicFramePr>
        <xdr:cNvPr id="4" name="Diagram 3">
          <a:extLst>
            <a:ext uri="{FF2B5EF4-FFF2-40B4-BE49-F238E27FC236}">
              <a16:creationId xmlns:a16="http://schemas.microsoft.com/office/drawing/2014/main" id="{00000000-0008-0000-0F00-000004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1" r:lo="rId12" r:qs="rId13" r:cs="rId14"/>
        </a:graphicData>
      </a:graphic>
    </xdr:graphicFrame>
    <xdr:clientData/>
  </xdr:twoCellAnchor>
  <xdr:twoCellAnchor>
    <xdr:from>
      <xdr:col>1</xdr:col>
      <xdr:colOff>561975</xdr:colOff>
      <xdr:row>25</xdr:row>
      <xdr:rowOff>133350</xdr:rowOff>
    </xdr:from>
    <xdr:to>
      <xdr:col>1</xdr:col>
      <xdr:colOff>2324101</xdr:colOff>
      <xdr:row>27</xdr:row>
      <xdr:rowOff>47625</xdr:rowOff>
    </xdr:to>
    <xdr:graphicFrame macro="">
      <xdr:nvGraphicFramePr>
        <xdr:cNvPr id="5" name="Diagram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6" r:lo="rId17" r:qs="rId18" r:cs="rId19"/>
        </a:graphicData>
      </a:graphic>
    </xdr:graphicFrame>
    <xdr:clientData/>
  </xdr:twoCellAnchor>
  <xdr:twoCellAnchor>
    <xdr:from>
      <xdr:col>1</xdr:col>
      <xdr:colOff>523874</xdr:colOff>
      <xdr:row>19</xdr:row>
      <xdr:rowOff>114299</xdr:rowOff>
    </xdr:from>
    <xdr:to>
      <xdr:col>1</xdr:col>
      <xdr:colOff>2190749</xdr:colOff>
      <xdr:row>21</xdr:row>
      <xdr:rowOff>66674</xdr:rowOff>
    </xdr:to>
    <xdr:graphicFrame macro="">
      <xdr:nvGraphicFramePr>
        <xdr:cNvPr id="6" name="Diagram 5">
          <a:extLst>
            <a:ext uri="{FF2B5EF4-FFF2-40B4-BE49-F238E27FC236}">
              <a16:creationId xmlns:a16="http://schemas.microsoft.com/office/drawing/2014/main" id="{00000000-0008-0000-0F00-000006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1" r:lo="rId22" r:qs="rId23" r:cs="rId24"/>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0"/>
  <sheetViews>
    <sheetView topLeftCell="A10" zoomScale="55" zoomScaleNormal="55" workbookViewId="0">
      <selection activeCell="C4" sqref="C4"/>
    </sheetView>
  </sheetViews>
  <sheetFormatPr defaultRowHeight="14.4" x14ac:dyDescent="0.3"/>
  <cols>
    <col min="1" max="1" width="20.6640625" bestFit="1" customWidth="1"/>
    <col min="2" max="2" width="12.33203125" bestFit="1" customWidth="1"/>
    <col min="8" max="8" width="11.5546875" bestFit="1" customWidth="1"/>
    <col min="9" max="9" width="13.33203125" bestFit="1" customWidth="1"/>
    <col min="11" max="25" width="9.109375" customWidth="1"/>
  </cols>
  <sheetData>
    <row r="1" spans="1:41" x14ac:dyDescent="0.3">
      <c r="A1" s="60"/>
      <c r="B1" s="60" t="s">
        <v>5</v>
      </c>
      <c r="C1" s="60"/>
      <c r="D1" s="60" t="s">
        <v>8</v>
      </c>
      <c r="E1" s="60"/>
      <c r="F1" s="60" t="s">
        <v>10</v>
      </c>
      <c r="G1" s="60"/>
      <c r="H1" s="60"/>
      <c r="I1" s="1" t="s">
        <v>13</v>
      </c>
    </row>
    <row r="2" spans="1:41" x14ac:dyDescent="0.3">
      <c r="A2" s="60"/>
      <c r="B2" s="1" t="s">
        <v>6</v>
      </c>
      <c r="C2" s="1" t="s">
        <v>7</v>
      </c>
      <c r="D2" s="1" t="s">
        <v>8</v>
      </c>
      <c r="E2" s="1" t="s">
        <v>9</v>
      </c>
      <c r="F2" s="1" t="s">
        <v>11</v>
      </c>
      <c r="G2" s="1" t="s">
        <v>10</v>
      </c>
      <c r="H2" s="1" t="s">
        <v>12</v>
      </c>
      <c r="I2" s="1" t="s">
        <v>14</v>
      </c>
    </row>
    <row r="3" spans="1:41" x14ac:dyDescent="0.3">
      <c r="A3" s="1" t="s">
        <v>0</v>
      </c>
      <c r="B3" s="37">
        <v>54</v>
      </c>
      <c r="C3" s="37">
        <v>68</v>
      </c>
      <c r="D3" s="37">
        <v>65</v>
      </c>
      <c r="E3" s="37">
        <v>18</v>
      </c>
      <c r="F3" s="37">
        <v>78</v>
      </c>
      <c r="G3" s="37">
        <v>108</v>
      </c>
      <c r="H3" s="37">
        <v>70</v>
      </c>
      <c r="I3" s="37">
        <v>51</v>
      </c>
    </row>
    <row r="4" spans="1:41" x14ac:dyDescent="0.3">
      <c r="A4" s="1" t="s">
        <v>1</v>
      </c>
      <c r="B4" s="37">
        <v>37</v>
      </c>
      <c r="C4" s="37">
        <v>60</v>
      </c>
      <c r="D4" s="37">
        <v>36</v>
      </c>
      <c r="E4" s="37">
        <v>25</v>
      </c>
      <c r="F4" s="37">
        <v>69</v>
      </c>
      <c r="G4" s="37">
        <v>62</v>
      </c>
      <c r="H4" s="37">
        <v>64</v>
      </c>
      <c r="I4" s="37">
        <v>47</v>
      </c>
    </row>
    <row r="5" spans="1:41" x14ac:dyDescent="0.3">
      <c r="A5" s="1" t="s">
        <v>2</v>
      </c>
      <c r="B5" s="37">
        <v>19</v>
      </c>
      <c r="C5" s="37">
        <v>16</v>
      </c>
      <c r="D5" s="37">
        <v>18</v>
      </c>
      <c r="E5" s="37">
        <v>9</v>
      </c>
      <c r="F5" s="37">
        <v>3</v>
      </c>
      <c r="G5" s="37">
        <v>43</v>
      </c>
      <c r="H5" s="37">
        <v>20</v>
      </c>
      <c r="I5" s="37">
        <v>11</v>
      </c>
    </row>
    <row r="6" spans="1:41" x14ac:dyDescent="0.3">
      <c r="A6" s="1" t="s">
        <v>3</v>
      </c>
      <c r="B6" s="37">
        <v>45</v>
      </c>
      <c r="C6" s="37">
        <v>24</v>
      </c>
      <c r="D6" s="37">
        <v>46</v>
      </c>
      <c r="E6" s="37">
        <v>5</v>
      </c>
      <c r="F6" s="37">
        <v>17</v>
      </c>
      <c r="G6" s="37">
        <v>53</v>
      </c>
      <c r="H6" s="37">
        <v>27</v>
      </c>
      <c r="I6" s="37">
        <v>22</v>
      </c>
    </row>
    <row r="7" spans="1:41" x14ac:dyDescent="0.3">
      <c r="A7" s="1" t="s">
        <v>649</v>
      </c>
      <c r="B7" s="37">
        <v>85</v>
      </c>
      <c r="C7" s="37">
        <v>67</v>
      </c>
      <c r="D7" s="37">
        <v>75</v>
      </c>
      <c r="E7" s="37">
        <v>7</v>
      </c>
      <c r="F7" s="37">
        <v>10</v>
      </c>
      <c r="G7" s="37">
        <v>47</v>
      </c>
      <c r="H7" s="37">
        <v>57</v>
      </c>
      <c r="I7" s="37">
        <v>74</v>
      </c>
    </row>
    <row r="11" spans="1:41" x14ac:dyDescent="0.3">
      <c r="B11" t="s">
        <v>18</v>
      </c>
      <c r="C11">
        <v>5</v>
      </c>
    </row>
    <row r="12" spans="1:41" x14ac:dyDescent="0.3">
      <c r="B12" t="s">
        <v>22</v>
      </c>
      <c r="C12">
        <v>0</v>
      </c>
    </row>
    <row r="14" spans="1:41" x14ac:dyDescent="0.3">
      <c r="B14" s="60" t="s">
        <v>19</v>
      </c>
      <c r="C14" s="60"/>
      <c r="D14" s="60"/>
      <c r="E14" s="60"/>
      <c r="F14" s="60"/>
      <c r="G14" s="60"/>
      <c r="H14" s="60"/>
      <c r="I14" s="60"/>
      <c r="J14" s="60" t="s">
        <v>19</v>
      </c>
      <c r="K14" s="60"/>
      <c r="L14" s="60"/>
      <c r="M14" s="60"/>
      <c r="N14" s="60"/>
      <c r="O14" s="60"/>
      <c r="P14" s="60"/>
      <c r="Q14" s="60"/>
      <c r="R14" s="60" t="s">
        <v>19</v>
      </c>
      <c r="S14" s="60"/>
      <c r="T14" s="60"/>
      <c r="U14" s="60"/>
      <c r="V14" s="60"/>
      <c r="W14" s="60"/>
      <c r="X14" s="60"/>
      <c r="Y14" s="60"/>
      <c r="Z14" s="60" t="s">
        <v>19</v>
      </c>
      <c r="AA14" s="60"/>
      <c r="AB14" s="60"/>
      <c r="AC14" s="60"/>
      <c r="AD14" s="60"/>
      <c r="AE14" s="60"/>
      <c r="AF14" s="60"/>
      <c r="AG14" s="60"/>
      <c r="AH14" s="60" t="s">
        <v>19</v>
      </c>
      <c r="AI14" s="60"/>
      <c r="AJ14" s="60"/>
      <c r="AK14" s="60"/>
      <c r="AL14" s="60"/>
      <c r="AM14" s="60"/>
      <c r="AN14" s="60"/>
      <c r="AO14" s="60"/>
    </row>
    <row r="15" spans="1:41" x14ac:dyDescent="0.3">
      <c r="A15" t="s">
        <v>21</v>
      </c>
      <c r="B15" s="2">
        <v>1</v>
      </c>
      <c r="C15" s="2">
        <v>1</v>
      </c>
      <c r="D15" s="2">
        <v>1</v>
      </c>
      <c r="E15" s="2">
        <v>1</v>
      </c>
      <c r="F15" s="2">
        <v>1</v>
      </c>
      <c r="G15" s="2">
        <v>1</v>
      </c>
      <c r="H15" s="2">
        <v>1</v>
      </c>
      <c r="I15" s="2">
        <v>1</v>
      </c>
      <c r="J15" s="2">
        <v>2</v>
      </c>
      <c r="K15" s="2">
        <v>2</v>
      </c>
      <c r="L15" s="2">
        <v>2</v>
      </c>
      <c r="M15" s="2">
        <v>2</v>
      </c>
      <c r="N15" s="2">
        <v>2</v>
      </c>
      <c r="O15" s="2">
        <v>2</v>
      </c>
      <c r="P15" s="2">
        <v>2</v>
      </c>
      <c r="Q15" s="2">
        <v>2</v>
      </c>
      <c r="R15" s="2">
        <v>3</v>
      </c>
      <c r="S15" s="2">
        <v>3</v>
      </c>
      <c r="T15" s="2">
        <v>3</v>
      </c>
      <c r="U15" s="2">
        <v>3</v>
      </c>
      <c r="V15" s="2">
        <v>3</v>
      </c>
      <c r="W15" s="2">
        <v>3</v>
      </c>
      <c r="X15" s="2">
        <v>3</v>
      </c>
      <c r="Y15" s="2">
        <v>3</v>
      </c>
      <c r="Z15" s="2">
        <v>4</v>
      </c>
      <c r="AA15" s="2">
        <v>4</v>
      </c>
      <c r="AB15" s="2">
        <v>4</v>
      </c>
      <c r="AC15" s="2">
        <v>4</v>
      </c>
      <c r="AD15" s="2">
        <v>4</v>
      </c>
      <c r="AE15" s="2">
        <v>4</v>
      </c>
      <c r="AF15" s="2">
        <v>4</v>
      </c>
      <c r="AG15" s="2">
        <v>4</v>
      </c>
      <c r="AH15" s="2">
        <v>5</v>
      </c>
      <c r="AI15" s="2">
        <v>5</v>
      </c>
      <c r="AJ15" s="2">
        <v>5</v>
      </c>
      <c r="AK15" s="2">
        <v>5</v>
      </c>
      <c r="AL15" s="2">
        <v>5</v>
      </c>
      <c r="AM15" s="2">
        <v>5</v>
      </c>
      <c r="AN15" s="2">
        <v>5</v>
      </c>
      <c r="AO15" s="2">
        <v>5</v>
      </c>
    </row>
    <row r="16" spans="1:41" x14ac:dyDescent="0.3">
      <c r="A16" t="s">
        <v>20</v>
      </c>
      <c r="B16" s="2">
        <v>1</v>
      </c>
      <c r="C16" s="2">
        <v>2</v>
      </c>
      <c r="D16" s="2">
        <v>3</v>
      </c>
      <c r="E16" s="2">
        <v>4</v>
      </c>
      <c r="F16" s="2">
        <v>5</v>
      </c>
      <c r="G16" s="2">
        <v>6</v>
      </c>
      <c r="H16" s="2">
        <v>7</v>
      </c>
      <c r="I16" s="2">
        <v>8</v>
      </c>
      <c r="J16" s="2">
        <v>1</v>
      </c>
      <c r="K16" s="2">
        <v>2</v>
      </c>
      <c r="L16" s="2">
        <v>3</v>
      </c>
      <c r="M16" s="2">
        <v>4</v>
      </c>
      <c r="N16" s="2">
        <v>5</v>
      </c>
      <c r="O16" s="2">
        <v>6</v>
      </c>
      <c r="P16" s="2">
        <v>7</v>
      </c>
      <c r="Q16" s="2">
        <v>8</v>
      </c>
      <c r="R16" s="2">
        <v>1</v>
      </c>
      <c r="S16" s="2">
        <v>2</v>
      </c>
      <c r="T16" s="2">
        <v>3</v>
      </c>
      <c r="U16" s="2">
        <v>4</v>
      </c>
      <c r="V16" s="2">
        <v>5</v>
      </c>
      <c r="W16" s="2">
        <v>6</v>
      </c>
      <c r="X16" s="2">
        <v>7</v>
      </c>
      <c r="Y16" s="2">
        <v>8</v>
      </c>
      <c r="Z16" s="2">
        <v>1</v>
      </c>
      <c r="AA16" s="2">
        <v>2</v>
      </c>
      <c r="AB16" s="2">
        <v>3</v>
      </c>
      <c r="AC16" s="2">
        <v>4</v>
      </c>
      <c r="AD16" s="2">
        <v>5</v>
      </c>
      <c r="AE16" s="2">
        <v>6</v>
      </c>
      <c r="AF16" s="2">
        <v>7</v>
      </c>
      <c r="AG16" s="2">
        <v>8</v>
      </c>
      <c r="AH16" s="2">
        <v>1</v>
      </c>
      <c r="AI16" s="2">
        <v>2</v>
      </c>
      <c r="AJ16" s="2">
        <v>3</v>
      </c>
      <c r="AK16" s="2">
        <v>4</v>
      </c>
      <c r="AL16" s="2">
        <v>5</v>
      </c>
      <c r="AM16" s="2">
        <v>6</v>
      </c>
      <c r="AN16" s="2">
        <v>7</v>
      </c>
      <c r="AO16" s="2">
        <v>8</v>
      </c>
    </row>
    <row r="17" spans="1:41" x14ac:dyDescent="0.3">
      <c r="A17" t="s">
        <v>15</v>
      </c>
      <c r="B17" s="3">
        <f>$C$11*B16</f>
        <v>5</v>
      </c>
      <c r="C17" s="3">
        <f>$C$11*C16+Offset</f>
        <v>10</v>
      </c>
      <c r="D17" s="3">
        <f t="shared" ref="D17:I17" si="0">$C$11*D16+Offset*C16</f>
        <v>15</v>
      </c>
      <c r="E17" s="3">
        <f t="shared" si="0"/>
        <v>20</v>
      </c>
      <c r="F17" s="3">
        <v>25</v>
      </c>
      <c r="G17" s="3">
        <f t="shared" si="0"/>
        <v>30</v>
      </c>
      <c r="H17" s="3">
        <f t="shared" si="0"/>
        <v>35</v>
      </c>
      <c r="I17" s="3">
        <f t="shared" si="0"/>
        <v>40</v>
      </c>
      <c r="J17" s="3">
        <f>$C$11*J16</f>
        <v>5</v>
      </c>
      <c r="K17" s="3">
        <f>$C$11*K16+Offset</f>
        <v>10</v>
      </c>
      <c r="L17" s="3">
        <f t="shared" ref="L17:Q17" si="1">$C$11*L16+Offset*K16</f>
        <v>15</v>
      </c>
      <c r="M17" s="3">
        <f t="shared" si="1"/>
        <v>20</v>
      </c>
      <c r="N17" s="3">
        <f t="shared" si="1"/>
        <v>25</v>
      </c>
      <c r="O17" s="3">
        <f t="shared" si="1"/>
        <v>30</v>
      </c>
      <c r="P17" s="3">
        <f t="shared" si="1"/>
        <v>35</v>
      </c>
      <c r="Q17" s="3">
        <f t="shared" si="1"/>
        <v>40</v>
      </c>
      <c r="R17" s="3">
        <f t="shared" ref="R17" si="2">$C$11*R16</f>
        <v>5</v>
      </c>
      <c r="S17" s="3">
        <f>$C$11*S16+Offset</f>
        <v>10</v>
      </c>
      <c r="T17" s="3">
        <f t="shared" ref="T17:Y17" si="3">$C$11*T16+Offset*S16</f>
        <v>15</v>
      </c>
      <c r="U17" s="3">
        <f t="shared" si="3"/>
        <v>20</v>
      </c>
      <c r="V17" s="3">
        <f t="shared" si="3"/>
        <v>25</v>
      </c>
      <c r="W17" s="3">
        <f t="shared" si="3"/>
        <v>30</v>
      </c>
      <c r="X17" s="3">
        <f t="shared" si="3"/>
        <v>35</v>
      </c>
      <c r="Y17" s="3">
        <f t="shared" si="3"/>
        <v>40</v>
      </c>
      <c r="Z17" s="3">
        <f t="shared" ref="Z17" si="4">$C$11*Z16</f>
        <v>5</v>
      </c>
      <c r="AA17" s="3">
        <f>$C$11*AA16+Offset</f>
        <v>10</v>
      </c>
      <c r="AB17" s="3">
        <f t="shared" ref="AB17:AG17" si="5">$C$11*AB16+Offset*AA16</f>
        <v>15</v>
      </c>
      <c r="AC17" s="3">
        <f t="shared" si="5"/>
        <v>20</v>
      </c>
      <c r="AD17" s="3">
        <f t="shared" si="5"/>
        <v>25</v>
      </c>
      <c r="AE17" s="3">
        <f t="shared" si="5"/>
        <v>30</v>
      </c>
      <c r="AF17" s="3">
        <f t="shared" si="5"/>
        <v>35</v>
      </c>
      <c r="AG17" s="3">
        <f t="shared" si="5"/>
        <v>40</v>
      </c>
      <c r="AH17" s="3">
        <f t="shared" ref="AH17" si="6">$C$11*AH16</f>
        <v>5</v>
      </c>
      <c r="AI17" s="3">
        <f>$C$11*AI16+Offset</f>
        <v>10</v>
      </c>
      <c r="AJ17" s="3">
        <f t="shared" ref="AJ17:AO17" si="7">$C$11*AJ16+Offset*AI16</f>
        <v>15</v>
      </c>
      <c r="AK17" s="3">
        <f t="shared" si="7"/>
        <v>20</v>
      </c>
      <c r="AL17" s="3">
        <f t="shared" si="7"/>
        <v>25</v>
      </c>
      <c r="AM17" s="3">
        <f t="shared" si="7"/>
        <v>30</v>
      </c>
      <c r="AN17" s="3">
        <f t="shared" si="7"/>
        <v>35</v>
      </c>
      <c r="AO17" s="3">
        <f t="shared" si="7"/>
        <v>40</v>
      </c>
    </row>
    <row r="18" spans="1:41" x14ac:dyDescent="0.3">
      <c r="A18" t="s">
        <v>16</v>
      </c>
      <c r="B18" s="3">
        <v>5</v>
      </c>
      <c r="C18" s="3">
        <v>5</v>
      </c>
      <c r="D18" s="3">
        <f t="shared" ref="D18:I18" si="8">$C$11*D15</f>
        <v>5</v>
      </c>
      <c r="E18" s="3">
        <f t="shared" si="8"/>
        <v>5</v>
      </c>
      <c r="F18" s="3">
        <f t="shared" si="8"/>
        <v>5</v>
      </c>
      <c r="G18" s="3">
        <f t="shared" si="8"/>
        <v>5</v>
      </c>
      <c r="H18" s="3">
        <f t="shared" si="8"/>
        <v>5</v>
      </c>
      <c r="I18" s="3">
        <f t="shared" si="8"/>
        <v>5</v>
      </c>
      <c r="J18" s="3">
        <f>$C$11*J15+Offset</f>
        <v>10</v>
      </c>
      <c r="K18" s="3">
        <f>$J$18</f>
        <v>10</v>
      </c>
      <c r="L18" s="3">
        <f t="shared" ref="L18:Q18" si="9">$J$18</f>
        <v>10</v>
      </c>
      <c r="M18" s="3">
        <f t="shared" si="9"/>
        <v>10</v>
      </c>
      <c r="N18" s="3">
        <f t="shared" si="9"/>
        <v>10</v>
      </c>
      <c r="O18" s="3">
        <f t="shared" si="9"/>
        <v>10</v>
      </c>
      <c r="P18" s="3">
        <f t="shared" si="9"/>
        <v>10</v>
      </c>
      <c r="Q18" s="3">
        <f t="shared" si="9"/>
        <v>10</v>
      </c>
      <c r="R18" s="3">
        <f>$C$11*R15+Offset*J15</f>
        <v>15</v>
      </c>
      <c r="S18" s="3">
        <f>$R$18</f>
        <v>15</v>
      </c>
      <c r="T18" s="3">
        <f t="shared" ref="T18:Y18" si="10">$R$18</f>
        <v>15</v>
      </c>
      <c r="U18" s="3">
        <f t="shared" si="10"/>
        <v>15</v>
      </c>
      <c r="V18" s="3">
        <f t="shared" si="10"/>
        <v>15</v>
      </c>
      <c r="W18" s="3">
        <f t="shared" si="10"/>
        <v>15</v>
      </c>
      <c r="X18" s="3">
        <f t="shared" si="10"/>
        <v>15</v>
      </c>
      <c r="Y18" s="3">
        <f t="shared" si="10"/>
        <v>15</v>
      </c>
      <c r="Z18" s="3">
        <f>$C$11*Z15+Offset*R15</f>
        <v>20</v>
      </c>
      <c r="AA18" s="3">
        <f>$Z$18</f>
        <v>20</v>
      </c>
      <c r="AB18" s="3">
        <f t="shared" ref="AB18:AG18" si="11">$Z$18</f>
        <v>20</v>
      </c>
      <c r="AC18" s="3">
        <f t="shared" si="11"/>
        <v>20</v>
      </c>
      <c r="AD18" s="3">
        <f t="shared" si="11"/>
        <v>20</v>
      </c>
      <c r="AE18" s="3">
        <f t="shared" si="11"/>
        <v>20</v>
      </c>
      <c r="AF18" s="3">
        <f t="shared" si="11"/>
        <v>20</v>
      </c>
      <c r="AG18" s="3">
        <f t="shared" si="11"/>
        <v>20</v>
      </c>
      <c r="AH18" s="3">
        <f>$C$11*AH15+Offset*Z15</f>
        <v>25</v>
      </c>
      <c r="AI18" s="3">
        <f>$AH$18</f>
        <v>25</v>
      </c>
      <c r="AJ18" s="3">
        <f t="shared" ref="AJ18:AO18" si="12">$AH$18</f>
        <v>25</v>
      </c>
      <c r="AK18" s="3">
        <f t="shared" si="12"/>
        <v>25</v>
      </c>
      <c r="AL18" s="3">
        <f t="shared" si="12"/>
        <v>25</v>
      </c>
      <c r="AM18" s="3">
        <f t="shared" si="12"/>
        <v>25</v>
      </c>
      <c r="AN18" s="3">
        <f t="shared" si="12"/>
        <v>25</v>
      </c>
      <c r="AO18" s="3">
        <f t="shared" si="12"/>
        <v>25</v>
      </c>
    </row>
    <row r="19" spans="1:41" x14ac:dyDescent="0.3">
      <c r="A19" t="s">
        <v>17</v>
      </c>
      <c r="B19" s="1">
        <f t="shared" ref="B19:H19" si="13">B7</f>
        <v>85</v>
      </c>
      <c r="C19" s="1">
        <f t="shared" si="13"/>
        <v>67</v>
      </c>
      <c r="D19" s="1">
        <f t="shared" si="13"/>
        <v>75</v>
      </c>
      <c r="E19" s="1">
        <f t="shared" si="13"/>
        <v>7</v>
      </c>
      <c r="F19" s="1">
        <f t="shared" si="13"/>
        <v>10</v>
      </c>
      <c r="G19" s="1">
        <f t="shared" si="13"/>
        <v>47</v>
      </c>
      <c r="H19" s="1">
        <f t="shared" si="13"/>
        <v>57</v>
      </c>
      <c r="I19" s="1">
        <f>H7</f>
        <v>57</v>
      </c>
      <c r="J19" s="1">
        <f t="shared" ref="J19:Q19" si="14">B6</f>
        <v>45</v>
      </c>
      <c r="K19" s="1">
        <f t="shared" si="14"/>
        <v>24</v>
      </c>
      <c r="L19" s="1">
        <f t="shared" si="14"/>
        <v>46</v>
      </c>
      <c r="M19" s="1">
        <f t="shared" si="14"/>
        <v>5</v>
      </c>
      <c r="N19" s="1">
        <f t="shared" si="14"/>
        <v>17</v>
      </c>
      <c r="O19" s="1">
        <f t="shared" si="14"/>
        <v>53</v>
      </c>
      <c r="P19" s="1">
        <f t="shared" si="14"/>
        <v>27</v>
      </c>
      <c r="Q19" s="1">
        <f t="shared" si="14"/>
        <v>22</v>
      </c>
      <c r="R19" s="1">
        <f t="shared" ref="R19:Y19" si="15">B5</f>
        <v>19</v>
      </c>
      <c r="S19" s="1">
        <f t="shared" si="15"/>
        <v>16</v>
      </c>
      <c r="T19" s="1">
        <f t="shared" si="15"/>
        <v>18</v>
      </c>
      <c r="U19" s="1">
        <f t="shared" si="15"/>
        <v>9</v>
      </c>
      <c r="V19" s="1">
        <f t="shared" si="15"/>
        <v>3</v>
      </c>
      <c r="W19" s="1">
        <f t="shared" si="15"/>
        <v>43</v>
      </c>
      <c r="X19" s="1">
        <f t="shared" si="15"/>
        <v>20</v>
      </c>
      <c r="Y19" s="1">
        <f t="shared" si="15"/>
        <v>11</v>
      </c>
      <c r="Z19" s="1">
        <f t="shared" ref="Z19:AG19" si="16">B4</f>
        <v>37</v>
      </c>
      <c r="AA19" s="1">
        <f t="shared" si="16"/>
        <v>60</v>
      </c>
      <c r="AB19" s="1">
        <f t="shared" si="16"/>
        <v>36</v>
      </c>
      <c r="AC19" s="1">
        <f t="shared" si="16"/>
        <v>25</v>
      </c>
      <c r="AD19" s="1">
        <f t="shared" si="16"/>
        <v>69</v>
      </c>
      <c r="AE19" s="1">
        <f t="shared" si="16"/>
        <v>62</v>
      </c>
      <c r="AF19" s="1">
        <f t="shared" si="16"/>
        <v>64</v>
      </c>
      <c r="AG19" s="1">
        <f t="shared" si="16"/>
        <v>47</v>
      </c>
      <c r="AH19" s="1">
        <f t="shared" ref="AH19:AO19" si="17">B3</f>
        <v>54</v>
      </c>
      <c r="AI19" s="1">
        <f t="shared" si="17"/>
        <v>68</v>
      </c>
      <c r="AJ19" s="1">
        <f t="shared" si="17"/>
        <v>65</v>
      </c>
      <c r="AK19" s="1">
        <f t="shared" si="17"/>
        <v>18</v>
      </c>
      <c r="AL19" s="1">
        <f t="shared" si="17"/>
        <v>78</v>
      </c>
      <c r="AM19" s="1">
        <f t="shared" si="17"/>
        <v>108</v>
      </c>
      <c r="AN19" s="1">
        <f t="shared" si="17"/>
        <v>70</v>
      </c>
      <c r="AO19" s="1">
        <f t="shared" si="17"/>
        <v>51</v>
      </c>
    </row>
    <row r="20" spans="1:41" x14ac:dyDescent="0.3">
      <c r="A20" t="s">
        <v>23</v>
      </c>
      <c r="B20" s="1">
        <f>B19*3</f>
        <v>255</v>
      </c>
      <c r="C20" s="1">
        <f t="shared" ref="C20:AO20" si="18">C19*3</f>
        <v>201</v>
      </c>
      <c r="D20" s="1">
        <f t="shared" si="18"/>
        <v>225</v>
      </c>
      <c r="E20" s="1">
        <f t="shared" si="18"/>
        <v>21</v>
      </c>
      <c r="F20" s="1">
        <f t="shared" si="18"/>
        <v>30</v>
      </c>
      <c r="G20" s="1">
        <f t="shared" si="18"/>
        <v>141</v>
      </c>
      <c r="H20" s="1">
        <f t="shared" si="18"/>
        <v>171</v>
      </c>
      <c r="I20" s="1">
        <f t="shared" si="18"/>
        <v>171</v>
      </c>
      <c r="J20" s="1">
        <f t="shared" si="18"/>
        <v>135</v>
      </c>
      <c r="K20" s="1">
        <f t="shared" si="18"/>
        <v>72</v>
      </c>
      <c r="L20" s="1">
        <f t="shared" si="18"/>
        <v>138</v>
      </c>
      <c r="M20" s="1">
        <f t="shared" si="18"/>
        <v>15</v>
      </c>
      <c r="N20" s="1">
        <f t="shared" si="18"/>
        <v>51</v>
      </c>
      <c r="O20" s="1">
        <f t="shared" si="18"/>
        <v>159</v>
      </c>
      <c r="P20" s="1">
        <f t="shared" si="18"/>
        <v>81</v>
      </c>
      <c r="Q20" s="1">
        <f t="shared" si="18"/>
        <v>66</v>
      </c>
      <c r="R20" s="1">
        <f t="shared" si="18"/>
        <v>57</v>
      </c>
      <c r="S20" s="1">
        <f t="shared" si="18"/>
        <v>48</v>
      </c>
      <c r="T20" s="1">
        <f t="shared" si="18"/>
        <v>54</v>
      </c>
      <c r="U20" s="1">
        <f t="shared" si="18"/>
        <v>27</v>
      </c>
      <c r="V20" s="1">
        <f t="shared" si="18"/>
        <v>9</v>
      </c>
      <c r="W20" s="1">
        <f t="shared" si="18"/>
        <v>129</v>
      </c>
      <c r="X20" s="1">
        <f t="shared" si="18"/>
        <v>60</v>
      </c>
      <c r="Y20" s="1">
        <f t="shared" si="18"/>
        <v>33</v>
      </c>
      <c r="Z20" s="1">
        <f t="shared" si="18"/>
        <v>111</v>
      </c>
      <c r="AA20" s="1">
        <f t="shared" si="18"/>
        <v>180</v>
      </c>
      <c r="AB20" s="1">
        <f t="shared" si="18"/>
        <v>108</v>
      </c>
      <c r="AC20" s="1">
        <f t="shared" si="18"/>
        <v>75</v>
      </c>
      <c r="AD20" s="1">
        <f t="shared" si="18"/>
        <v>207</v>
      </c>
      <c r="AE20" s="1">
        <f t="shared" si="18"/>
        <v>186</v>
      </c>
      <c r="AF20" s="1">
        <f t="shared" si="18"/>
        <v>192</v>
      </c>
      <c r="AG20" s="1">
        <f t="shared" si="18"/>
        <v>141</v>
      </c>
      <c r="AH20" s="1">
        <f t="shared" si="18"/>
        <v>162</v>
      </c>
      <c r="AI20" s="1">
        <f t="shared" si="18"/>
        <v>204</v>
      </c>
      <c r="AJ20" s="1">
        <f t="shared" si="18"/>
        <v>195</v>
      </c>
      <c r="AK20" s="1">
        <f t="shared" si="18"/>
        <v>54</v>
      </c>
      <c r="AL20" s="1">
        <f t="shared" si="18"/>
        <v>234</v>
      </c>
      <c r="AM20" s="1">
        <f t="shared" si="18"/>
        <v>324</v>
      </c>
      <c r="AN20" s="1">
        <f t="shared" si="18"/>
        <v>210</v>
      </c>
      <c r="AO20" s="1">
        <f t="shared" si="18"/>
        <v>153</v>
      </c>
    </row>
  </sheetData>
  <mergeCells count="9">
    <mergeCell ref="AH14:AO14"/>
    <mergeCell ref="B1:C1"/>
    <mergeCell ref="F1:H1"/>
    <mergeCell ref="D1:E1"/>
    <mergeCell ref="A1:A2"/>
    <mergeCell ref="B14:I14"/>
    <mergeCell ref="J14:Q14"/>
    <mergeCell ref="R14:Y14"/>
    <mergeCell ref="Z14:AG1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R16"/>
  <sheetViews>
    <sheetView topLeftCell="F1" zoomScaleNormal="100" workbookViewId="0">
      <selection activeCell="O6" sqref="O6"/>
    </sheetView>
  </sheetViews>
  <sheetFormatPr defaultRowHeight="14.4" x14ac:dyDescent="0.3"/>
  <cols>
    <col min="1" max="1" width="3" customWidth="1"/>
    <col min="2" max="2" width="24.109375" customWidth="1"/>
    <col min="3" max="3" width="20.6640625" style="17" customWidth="1"/>
    <col min="4" max="4" width="5.109375" style="17" customWidth="1"/>
    <col min="5" max="5" width="20.6640625" style="17" customWidth="1"/>
    <col min="6" max="6" width="4.88671875" style="17" customWidth="1"/>
    <col min="7" max="7" width="20.6640625" style="17" customWidth="1"/>
    <col min="8" max="8" width="6.5546875" style="17" customWidth="1"/>
    <col min="9" max="9" width="20.6640625" style="17" customWidth="1"/>
    <col min="10" max="10" width="5" style="17" customWidth="1"/>
    <col min="11" max="11" width="20.6640625" style="17" customWidth="1"/>
    <col min="12" max="12" width="6.5546875" style="17" customWidth="1"/>
    <col min="13" max="13" width="20.6640625" style="17" customWidth="1"/>
    <col min="14" max="14" width="6.109375" style="17" customWidth="1"/>
    <col min="15" max="15" width="20.6640625" style="17" customWidth="1"/>
    <col min="16" max="16" width="6.88671875" style="17" customWidth="1"/>
    <col min="17" max="17" width="19.5546875" style="17" customWidth="1"/>
    <col min="18" max="18" width="6.88671875" style="17" customWidth="1"/>
  </cols>
  <sheetData>
    <row r="1" spans="2:18" ht="15" thickBot="1" x14ac:dyDescent="0.35"/>
    <row r="2" spans="2:18" x14ac:dyDescent="0.3">
      <c r="B2" s="86"/>
      <c r="C2" s="89" t="s">
        <v>202</v>
      </c>
      <c r="D2" s="90"/>
      <c r="E2" s="90"/>
      <c r="F2" s="90"/>
      <c r="G2" s="90"/>
      <c r="H2" s="90"/>
      <c r="I2" s="90"/>
      <c r="J2" s="90"/>
      <c r="K2" s="90"/>
      <c r="L2" s="90"/>
      <c r="M2" s="90"/>
      <c r="N2" s="90"/>
      <c r="O2" s="90"/>
      <c r="P2" s="90"/>
      <c r="Q2" s="90"/>
      <c r="R2" s="91"/>
    </row>
    <row r="3" spans="2:18" ht="15" thickBot="1" x14ac:dyDescent="0.35">
      <c r="B3" s="87"/>
      <c r="C3" s="92"/>
      <c r="D3" s="93"/>
      <c r="E3" s="93"/>
      <c r="F3" s="93"/>
      <c r="G3" s="93"/>
      <c r="H3" s="93"/>
      <c r="I3" s="93"/>
      <c r="J3" s="93"/>
      <c r="K3" s="93"/>
      <c r="L3" s="93"/>
      <c r="M3" s="93"/>
      <c r="N3" s="93"/>
      <c r="O3" s="93"/>
      <c r="P3" s="93"/>
      <c r="Q3" s="93"/>
      <c r="R3" s="94"/>
    </row>
    <row r="4" spans="2:18" ht="15.75" customHeight="1" thickBot="1" x14ac:dyDescent="0.35">
      <c r="B4" s="88"/>
      <c r="C4" s="83" t="s">
        <v>5</v>
      </c>
      <c r="D4" s="84"/>
      <c r="E4" s="84"/>
      <c r="F4" s="85"/>
      <c r="G4" s="80" t="s">
        <v>8</v>
      </c>
      <c r="H4" s="81"/>
      <c r="I4" s="81"/>
      <c r="J4" s="82"/>
      <c r="K4" s="77" t="s">
        <v>10</v>
      </c>
      <c r="L4" s="78"/>
      <c r="M4" s="78"/>
      <c r="N4" s="78"/>
      <c r="O4" s="78"/>
      <c r="P4" s="79"/>
      <c r="Q4" s="75" t="s">
        <v>200</v>
      </c>
      <c r="R4" s="76"/>
    </row>
    <row r="5" spans="2:18" ht="45" customHeight="1" x14ac:dyDescent="0.3">
      <c r="B5" s="36" t="s">
        <v>208</v>
      </c>
      <c r="C5" s="32" t="s">
        <v>6</v>
      </c>
      <c r="D5" s="32" t="s">
        <v>207</v>
      </c>
      <c r="E5" s="32" t="s">
        <v>30</v>
      </c>
      <c r="F5" s="32" t="s">
        <v>207</v>
      </c>
      <c r="G5" s="33" t="s">
        <v>203</v>
      </c>
      <c r="H5" s="33" t="s">
        <v>207</v>
      </c>
      <c r="I5" s="33" t="s">
        <v>9</v>
      </c>
      <c r="J5" s="33" t="s">
        <v>207</v>
      </c>
      <c r="K5" s="34" t="s">
        <v>33</v>
      </c>
      <c r="L5" s="34" t="s">
        <v>207</v>
      </c>
      <c r="M5" s="34" t="s">
        <v>204</v>
      </c>
      <c r="N5" s="34" t="s">
        <v>207</v>
      </c>
      <c r="O5" s="34" t="s">
        <v>205</v>
      </c>
      <c r="P5" s="34" t="s">
        <v>207</v>
      </c>
      <c r="Q5" s="35" t="s">
        <v>206</v>
      </c>
      <c r="R5" s="35" t="s">
        <v>207</v>
      </c>
    </row>
    <row r="6" spans="2:18" ht="129.6" x14ac:dyDescent="0.3">
      <c r="C6" s="17" t="s">
        <v>396</v>
      </c>
      <c r="D6" s="17">
        <v>12</v>
      </c>
      <c r="E6" s="17" t="s">
        <v>400</v>
      </c>
      <c r="F6" s="17">
        <v>3</v>
      </c>
      <c r="G6" s="17" t="s">
        <v>406</v>
      </c>
      <c r="H6" s="17">
        <v>1</v>
      </c>
      <c r="I6" s="17" t="s">
        <v>418</v>
      </c>
      <c r="J6" s="17">
        <v>3</v>
      </c>
      <c r="K6" s="17" t="s">
        <v>422</v>
      </c>
      <c r="L6" s="17">
        <v>2</v>
      </c>
      <c r="M6" s="17" t="s">
        <v>424</v>
      </c>
      <c r="N6" s="17">
        <v>12</v>
      </c>
      <c r="O6" s="17" t="s">
        <v>431</v>
      </c>
      <c r="P6" s="17">
        <v>19</v>
      </c>
      <c r="Q6" s="17" t="s">
        <v>436</v>
      </c>
      <c r="R6" s="17">
        <v>10</v>
      </c>
    </row>
    <row r="7" spans="2:18" ht="86.4" x14ac:dyDescent="0.3">
      <c r="C7" s="17" t="s">
        <v>397</v>
      </c>
      <c r="D7" s="17">
        <v>7</v>
      </c>
      <c r="E7" s="17" t="s">
        <v>401</v>
      </c>
      <c r="F7" s="17">
        <v>15</v>
      </c>
      <c r="G7" s="17" t="s">
        <v>407</v>
      </c>
      <c r="H7" s="17">
        <v>1</v>
      </c>
      <c r="I7" s="17" t="s">
        <v>419</v>
      </c>
      <c r="J7" s="17">
        <v>1</v>
      </c>
      <c r="K7" s="17" t="s">
        <v>423</v>
      </c>
      <c r="L7" s="17">
        <v>1</v>
      </c>
      <c r="M7" s="17" t="s">
        <v>425</v>
      </c>
      <c r="N7" s="17">
        <v>6</v>
      </c>
      <c r="O7" s="17" t="s">
        <v>432</v>
      </c>
      <c r="P7" s="17">
        <v>1</v>
      </c>
      <c r="Q7" s="17" t="s">
        <v>437</v>
      </c>
      <c r="R7" s="17">
        <v>2</v>
      </c>
    </row>
    <row r="8" spans="2:18" ht="86.4" x14ac:dyDescent="0.3">
      <c r="C8" s="17" t="s">
        <v>398</v>
      </c>
      <c r="D8" s="17">
        <v>1</v>
      </c>
      <c r="E8" s="17" t="s">
        <v>402</v>
      </c>
      <c r="F8" s="17">
        <v>1</v>
      </c>
      <c r="G8" s="17" t="s">
        <v>408</v>
      </c>
      <c r="H8" s="17">
        <v>1</v>
      </c>
      <c r="I8" s="17" t="s">
        <v>420</v>
      </c>
      <c r="J8" s="17">
        <v>9</v>
      </c>
      <c r="M8" s="17" t="s">
        <v>426</v>
      </c>
      <c r="N8" s="17">
        <v>23</v>
      </c>
      <c r="O8" s="17" t="s">
        <v>433</v>
      </c>
      <c r="P8" s="17">
        <v>1</v>
      </c>
    </row>
    <row r="9" spans="2:18" ht="100.8" x14ac:dyDescent="0.3">
      <c r="C9" s="17" t="s">
        <v>399</v>
      </c>
      <c r="D9" s="17">
        <v>1</v>
      </c>
      <c r="E9" s="17" t="s">
        <v>403</v>
      </c>
      <c r="F9" s="17">
        <v>4</v>
      </c>
      <c r="G9" s="17" t="s">
        <v>409</v>
      </c>
      <c r="H9" s="17">
        <v>11</v>
      </c>
      <c r="I9" s="17" t="s">
        <v>430</v>
      </c>
      <c r="J9" s="17">
        <v>1</v>
      </c>
      <c r="M9" s="17" t="s">
        <v>427</v>
      </c>
      <c r="N9" s="17">
        <v>7</v>
      </c>
      <c r="O9" s="17" t="s">
        <v>434</v>
      </c>
      <c r="P9" s="17">
        <v>1</v>
      </c>
    </row>
    <row r="10" spans="2:18" ht="187.2" x14ac:dyDescent="0.3">
      <c r="E10" s="17" t="s">
        <v>404</v>
      </c>
      <c r="F10" s="17">
        <v>1</v>
      </c>
      <c r="G10" s="17" t="s">
        <v>410</v>
      </c>
      <c r="H10" s="17">
        <v>4</v>
      </c>
      <c r="I10" s="17" t="s">
        <v>421</v>
      </c>
      <c r="J10" s="17">
        <v>1</v>
      </c>
      <c r="M10" s="17" t="s">
        <v>438</v>
      </c>
      <c r="N10" s="17">
        <v>5</v>
      </c>
      <c r="O10" s="17" t="s">
        <v>415</v>
      </c>
      <c r="P10" s="17">
        <v>1</v>
      </c>
    </row>
    <row r="11" spans="2:18" ht="129.6" x14ac:dyDescent="0.3">
      <c r="E11" s="17" t="s">
        <v>405</v>
      </c>
      <c r="F11" s="17">
        <v>1</v>
      </c>
      <c r="G11" s="17" t="s">
        <v>412</v>
      </c>
      <c r="H11" s="17">
        <v>2</v>
      </c>
      <c r="M11" s="17" t="s">
        <v>428</v>
      </c>
      <c r="N11" s="17">
        <v>16</v>
      </c>
      <c r="O11" s="17" t="s">
        <v>435</v>
      </c>
      <c r="P11" s="17">
        <v>1</v>
      </c>
    </row>
    <row r="12" spans="2:18" ht="43.2" x14ac:dyDescent="0.3">
      <c r="G12" s="17" t="s">
        <v>413</v>
      </c>
      <c r="H12" s="17">
        <v>2</v>
      </c>
      <c r="M12" s="17" t="s">
        <v>429</v>
      </c>
      <c r="N12" s="17">
        <v>3</v>
      </c>
    </row>
    <row r="13" spans="2:18" ht="187.2" x14ac:dyDescent="0.3">
      <c r="G13" s="17" t="s">
        <v>414</v>
      </c>
      <c r="H13" s="17">
        <v>1</v>
      </c>
      <c r="M13" s="17" t="s">
        <v>404</v>
      </c>
      <c r="N13" s="17">
        <v>1</v>
      </c>
    </row>
    <row r="14" spans="2:18" ht="187.2" x14ac:dyDescent="0.3">
      <c r="G14" s="17" t="s">
        <v>415</v>
      </c>
      <c r="H14" s="17">
        <v>1</v>
      </c>
    </row>
    <row r="15" spans="2:18" ht="57.6" x14ac:dyDescent="0.3">
      <c r="G15" s="17" t="s">
        <v>416</v>
      </c>
      <c r="H15" s="17">
        <v>1</v>
      </c>
    </row>
    <row r="16" spans="2:18" ht="129.6" x14ac:dyDescent="0.3">
      <c r="G16" s="17" t="s">
        <v>417</v>
      </c>
      <c r="H16" s="17">
        <v>1</v>
      </c>
    </row>
  </sheetData>
  <mergeCells count="6">
    <mergeCell ref="B2:B4"/>
    <mergeCell ref="C2:R3"/>
    <mergeCell ref="C4:F4"/>
    <mergeCell ref="G4:J4"/>
    <mergeCell ref="K4:P4"/>
    <mergeCell ref="Q4:R4"/>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R21"/>
  <sheetViews>
    <sheetView topLeftCell="C1" zoomScaleNormal="100" workbookViewId="0">
      <selection activeCell="J6" sqref="J6:J8"/>
    </sheetView>
  </sheetViews>
  <sheetFormatPr defaultRowHeight="14.4" x14ac:dyDescent="0.3"/>
  <cols>
    <col min="1" max="1" width="3" customWidth="1"/>
    <col min="2" max="2" width="24.109375" customWidth="1"/>
    <col min="3" max="3" width="20.6640625" style="17" customWidth="1"/>
    <col min="4" max="4" width="5.109375" style="17" customWidth="1"/>
    <col min="5" max="5" width="20.6640625" style="17" customWidth="1"/>
    <col min="6" max="6" width="4.88671875" style="17" customWidth="1"/>
    <col min="7" max="7" width="20.6640625" style="17" customWidth="1"/>
    <col min="8" max="8" width="6.5546875" style="17" customWidth="1"/>
    <col min="9" max="9" width="20.6640625" style="17" customWidth="1"/>
    <col min="10" max="10" width="5" style="17" customWidth="1"/>
    <col min="11" max="11" width="20.6640625" style="17" customWidth="1"/>
    <col min="12" max="12" width="6.5546875" style="17" customWidth="1"/>
    <col min="13" max="13" width="20.6640625" style="17" customWidth="1"/>
    <col min="14" max="14" width="6.109375" style="17" customWidth="1"/>
    <col min="15" max="15" width="20.6640625" style="17" customWidth="1"/>
    <col min="16" max="16" width="6.88671875" style="17" customWidth="1"/>
    <col min="17" max="17" width="19.5546875" style="17" customWidth="1"/>
    <col min="18" max="18" width="6.88671875" style="17" customWidth="1"/>
  </cols>
  <sheetData>
    <row r="1" spans="2:18" ht="15" thickBot="1" x14ac:dyDescent="0.35"/>
    <row r="2" spans="2:18" x14ac:dyDescent="0.3">
      <c r="B2" s="86"/>
      <c r="C2" s="89" t="s">
        <v>202</v>
      </c>
      <c r="D2" s="90"/>
      <c r="E2" s="90"/>
      <c r="F2" s="90"/>
      <c r="G2" s="90"/>
      <c r="H2" s="90"/>
      <c r="I2" s="90"/>
      <c r="J2" s="90"/>
      <c r="K2" s="90"/>
      <c r="L2" s="90"/>
      <c r="M2" s="90"/>
      <c r="N2" s="90"/>
      <c r="O2" s="90"/>
      <c r="P2" s="90"/>
      <c r="Q2" s="90"/>
      <c r="R2" s="91"/>
    </row>
    <row r="3" spans="2:18" ht="15" thickBot="1" x14ac:dyDescent="0.35">
      <c r="B3" s="87"/>
      <c r="C3" s="92"/>
      <c r="D3" s="93"/>
      <c r="E3" s="93"/>
      <c r="F3" s="93"/>
      <c r="G3" s="93"/>
      <c r="H3" s="93"/>
      <c r="I3" s="93"/>
      <c r="J3" s="93"/>
      <c r="K3" s="93"/>
      <c r="L3" s="93"/>
      <c r="M3" s="93"/>
      <c r="N3" s="93"/>
      <c r="O3" s="93"/>
      <c r="P3" s="93"/>
      <c r="Q3" s="93"/>
      <c r="R3" s="94"/>
    </row>
    <row r="4" spans="2:18" ht="15.75" customHeight="1" thickBot="1" x14ac:dyDescent="0.35">
      <c r="B4" s="88"/>
      <c r="C4" s="83" t="s">
        <v>5</v>
      </c>
      <c r="D4" s="84"/>
      <c r="E4" s="84"/>
      <c r="F4" s="85"/>
      <c r="G4" s="80" t="s">
        <v>8</v>
      </c>
      <c r="H4" s="81"/>
      <c r="I4" s="81"/>
      <c r="J4" s="82"/>
      <c r="K4" s="77" t="s">
        <v>10</v>
      </c>
      <c r="L4" s="78"/>
      <c r="M4" s="78"/>
      <c r="N4" s="78"/>
      <c r="O4" s="78"/>
      <c r="P4" s="79"/>
      <c r="Q4" s="75" t="s">
        <v>200</v>
      </c>
      <c r="R4" s="76"/>
    </row>
    <row r="5" spans="2:18" ht="45" customHeight="1" x14ac:dyDescent="0.3">
      <c r="B5" s="36" t="s">
        <v>208</v>
      </c>
      <c r="C5" s="32" t="s">
        <v>6</v>
      </c>
      <c r="D5" s="32" t="s">
        <v>207</v>
      </c>
      <c r="E5" s="32" t="s">
        <v>30</v>
      </c>
      <c r="F5" s="32" t="s">
        <v>207</v>
      </c>
      <c r="G5" s="33" t="s">
        <v>203</v>
      </c>
      <c r="H5" s="33" t="s">
        <v>207</v>
      </c>
      <c r="I5" s="33" t="s">
        <v>9</v>
      </c>
      <c r="J5" s="33" t="s">
        <v>207</v>
      </c>
      <c r="K5" s="34" t="s">
        <v>33</v>
      </c>
      <c r="L5" s="34" t="s">
        <v>207</v>
      </c>
      <c r="M5" s="34" t="s">
        <v>204</v>
      </c>
      <c r="N5" s="34" t="s">
        <v>207</v>
      </c>
      <c r="O5" s="34" t="s">
        <v>205</v>
      </c>
      <c r="P5" s="34" t="s">
        <v>207</v>
      </c>
      <c r="Q5" s="35" t="s">
        <v>206</v>
      </c>
      <c r="R5" s="35" t="s">
        <v>207</v>
      </c>
    </row>
    <row r="6" spans="2:18" ht="86.4" x14ac:dyDescent="0.3">
      <c r="C6" s="17" t="s">
        <v>273</v>
      </c>
      <c r="D6" s="17">
        <v>6</v>
      </c>
      <c r="E6" s="17" t="s">
        <v>448</v>
      </c>
      <c r="F6" s="17">
        <v>3</v>
      </c>
      <c r="G6" s="17" t="s">
        <v>456</v>
      </c>
      <c r="H6" s="17">
        <v>15</v>
      </c>
      <c r="I6" s="17" t="s">
        <v>418</v>
      </c>
      <c r="J6" s="17">
        <v>3</v>
      </c>
      <c r="K6" s="17" t="s">
        <v>470</v>
      </c>
      <c r="L6" s="17">
        <v>10</v>
      </c>
      <c r="M6" s="17" t="s">
        <v>475</v>
      </c>
      <c r="N6" s="17">
        <v>17</v>
      </c>
      <c r="O6" s="17" t="s">
        <v>481</v>
      </c>
      <c r="P6" s="17">
        <v>19</v>
      </c>
      <c r="Q6" s="17" t="s">
        <v>489</v>
      </c>
      <c r="R6" s="17">
        <v>1</v>
      </c>
    </row>
    <row r="7" spans="2:18" ht="86.4" x14ac:dyDescent="0.3">
      <c r="C7" s="17" t="s">
        <v>439</v>
      </c>
      <c r="D7" s="17">
        <v>11</v>
      </c>
      <c r="E7" s="17" t="s">
        <v>449</v>
      </c>
      <c r="F7" s="17">
        <v>6</v>
      </c>
      <c r="G7" s="17" t="s">
        <v>457</v>
      </c>
      <c r="H7" s="17">
        <v>1</v>
      </c>
      <c r="I7" s="17" t="s">
        <v>419</v>
      </c>
      <c r="J7" s="17">
        <v>2</v>
      </c>
      <c r="K7" s="17" t="s">
        <v>471</v>
      </c>
      <c r="L7" s="17">
        <v>8</v>
      </c>
      <c r="M7" s="17" t="s">
        <v>476</v>
      </c>
      <c r="N7" s="17">
        <v>7</v>
      </c>
      <c r="O7" s="17" t="s">
        <v>464</v>
      </c>
      <c r="P7" s="17">
        <v>1</v>
      </c>
      <c r="Q7" s="17" t="s">
        <v>490</v>
      </c>
      <c r="R7" s="17">
        <v>8</v>
      </c>
    </row>
    <row r="8" spans="2:18" ht="86.4" x14ac:dyDescent="0.3">
      <c r="C8" s="17" t="s">
        <v>440</v>
      </c>
      <c r="D8" s="17">
        <v>9</v>
      </c>
      <c r="E8" s="17" t="s">
        <v>450</v>
      </c>
      <c r="F8" s="17">
        <v>3</v>
      </c>
      <c r="G8" s="17" t="s">
        <v>458</v>
      </c>
      <c r="H8" s="17">
        <v>27</v>
      </c>
      <c r="I8" s="17" t="s">
        <v>469</v>
      </c>
      <c r="J8" s="17">
        <v>2</v>
      </c>
      <c r="K8" s="17" t="s">
        <v>472</v>
      </c>
      <c r="L8" s="17">
        <v>4</v>
      </c>
      <c r="M8" s="17" t="s">
        <v>477</v>
      </c>
      <c r="N8" s="17">
        <v>1</v>
      </c>
      <c r="O8" s="17" t="s">
        <v>482</v>
      </c>
      <c r="P8" s="17">
        <v>5</v>
      </c>
      <c r="Q8" s="17" t="s">
        <v>491</v>
      </c>
      <c r="R8" s="17">
        <v>6</v>
      </c>
    </row>
    <row r="9" spans="2:18" ht="187.2" x14ac:dyDescent="0.3">
      <c r="C9" s="17" t="s">
        <v>441</v>
      </c>
      <c r="D9" s="17">
        <v>28</v>
      </c>
      <c r="E9" s="17" t="s">
        <v>451</v>
      </c>
      <c r="F9" s="17">
        <v>1</v>
      </c>
      <c r="G9" s="17" t="s">
        <v>459</v>
      </c>
      <c r="H9" s="17">
        <v>4</v>
      </c>
      <c r="K9" s="17" t="s">
        <v>473</v>
      </c>
      <c r="L9" s="17">
        <v>4</v>
      </c>
      <c r="M9" s="17" t="s">
        <v>478</v>
      </c>
      <c r="N9" s="17">
        <v>27</v>
      </c>
      <c r="O9" s="17" t="s">
        <v>483</v>
      </c>
      <c r="P9" s="17">
        <v>1</v>
      </c>
      <c r="Q9" s="17" t="s">
        <v>492</v>
      </c>
      <c r="R9" s="17">
        <v>4</v>
      </c>
    </row>
    <row r="10" spans="2:18" ht="100.8" x14ac:dyDescent="0.3">
      <c r="C10" s="17" t="s">
        <v>442</v>
      </c>
      <c r="D10" s="17">
        <v>2</v>
      </c>
      <c r="E10" s="17" t="s">
        <v>452</v>
      </c>
      <c r="F10" s="17">
        <v>6</v>
      </c>
      <c r="G10" s="17" t="s">
        <v>644</v>
      </c>
      <c r="H10" s="17">
        <v>4</v>
      </c>
      <c r="K10" s="17" t="s">
        <v>474</v>
      </c>
      <c r="L10" s="17">
        <v>1</v>
      </c>
      <c r="M10" s="17" t="s">
        <v>479</v>
      </c>
      <c r="N10" s="17">
        <v>19</v>
      </c>
      <c r="O10" s="17" t="s">
        <v>484</v>
      </c>
      <c r="P10" s="17">
        <v>1</v>
      </c>
      <c r="Q10" s="17" t="s">
        <v>493</v>
      </c>
      <c r="R10" s="17">
        <v>1</v>
      </c>
    </row>
    <row r="11" spans="2:18" ht="72" x14ac:dyDescent="0.3">
      <c r="C11" s="17" t="s">
        <v>443</v>
      </c>
      <c r="D11" s="17">
        <v>1</v>
      </c>
      <c r="E11" s="17" t="s">
        <v>453</v>
      </c>
      <c r="F11" s="17">
        <v>1</v>
      </c>
      <c r="G11" s="17" t="s">
        <v>453</v>
      </c>
      <c r="H11" s="17">
        <v>1</v>
      </c>
      <c r="M11" s="17" t="s">
        <v>453</v>
      </c>
      <c r="N11" s="17">
        <v>1</v>
      </c>
      <c r="O11" s="17" t="s">
        <v>485</v>
      </c>
      <c r="P11" s="17">
        <v>1</v>
      </c>
      <c r="Q11" s="17" t="s">
        <v>494</v>
      </c>
      <c r="R11" s="17">
        <v>1</v>
      </c>
    </row>
    <row r="12" spans="2:18" ht="86.4" x14ac:dyDescent="0.3">
      <c r="C12" s="17" t="s">
        <v>444</v>
      </c>
      <c r="D12" s="17">
        <v>5</v>
      </c>
      <c r="E12" s="17" t="s">
        <v>454</v>
      </c>
      <c r="F12" s="17">
        <v>10</v>
      </c>
      <c r="G12" s="17" t="s">
        <v>460</v>
      </c>
      <c r="H12" s="17">
        <v>1</v>
      </c>
      <c r="M12" s="17" t="s">
        <v>464</v>
      </c>
      <c r="N12" s="17">
        <v>1</v>
      </c>
      <c r="O12" s="17" t="s">
        <v>486</v>
      </c>
      <c r="P12" s="17">
        <v>1</v>
      </c>
      <c r="Q12" s="17" t="s">
        <v>495</v>
      </c>
      <c r="R12" s="17">
        <v>1</v>
      </c>
    </row>
    <row r="13" spans="2:18" ht="86.4" x14ac:dyDescent="0.3">
      <c r="C13" s="17" t="s">
        <v>445</v>
      </c>
      <c r="D13" s="17">
        <v>4</v>
      </c>
      <c r="E13" s="17" t="s">
        <v>455</v>
      </c>
      <c r="F13" s="17">
        <v>1</v>
      </c>
      <c r="G13" s="17" t="s">
        <v>461</v>
      </c>
      <c r="H13" s="17">
        <v>2</v>
      </c>
      <c r="M13" s="17" t="s">
        <v>480</v>
      </c>
      <c r="N13" s="17">
        <v>1</v>
      </c>
      <c r="O13" s="17" t="s">
        <v>487</v>
      </c>
      <c r="P13" s="17">
        <v>1</v>
      </c>
      <c r="Q13" s="17" t="s">
        <v>496</v>
      </c>
      <c r="R13" s="17">
        <v>2</v>
      </c>
    </row>
    <row r="14" spans="2:18" ht="158.4" x14ac:dyDescent="0.3">
      <c r="C14" s="17" t="s">
        <v>446</v>
      </c>
      <c r="D14" s="17">
        <v>1</v>
      </c>
      <c r="G14" s="17" t="s">
        <v>462</v>
      </c>
      <c r="H14" s="17">
        <v>1</v>
      </c>
      <c r="O14" s="17" t="s">
        <v>488</v>
      </c>
      <c r="P14" s="17">
        <v>1</v>
      </c>
      <c r="Q14" s="17" t="s">
        <v>497</v>
      </c>
      <c r="R14" s="17">
        <v>2</v>
      </c>
    </row>
    <row r="15" spans="2:18" ht="86.4" x14ac:dyDescent="0.3">
      <c r="C15" s="17" t="s">
        <v>447</v>
      </c>
      <c r="D15" s="17">
        <v>1</v>
      </c>
      <c r="G15" s="17" t="s">
        <v>463</v>
      </c>
      <c r="H15" s="17">
        <v>2</v>
      </c>
      <c r="Q15" s="17" t="s">
        <v>498</v>
      </c>
      <c r="R15" s="17">
        <v>1</v>
      </c>
    </row>
    <row r="16" spans="2:18" ht="28.8" x14ac:dyDescent="0.3">
      <c r="G16" s="17" t="s">
        <v>464</v>
      </c>
      <c r="H16" s="17">
        <v>1</v>
      </c>
    </row>
    <row r="17" spans="7:8" ht="86.4" x14ac:dyDescent="0.3">
      <c r="G17" s="17" t="s">
        <v>465</v>
      </c>
      <c r="H17" s="17">
        <v>1</v>
      </c>
    </row>
    <row r="18" spans="7:8" ht="57.6" x14ac:dyDescent="0.3">
      <c r="G18" s="17" t="s">
        <v>466</v>
      </c>
      <c r="H18" s="17">
        <v>1</v>
      </c>
    </row>
    <row r="19" spans="7:8" ht="86.4" x14ac:dyDescent="0.3">
      <c r="G19" s="17" t="s">
        <v>467</v>
      </c>
      <c r="H19" s="17">
        <v>1</v>
      </c>
    </row>
    <row r="20" spans="7:8" x14ac:dyDescent="0.3">
      <c r="G20" s="17" t="s">
        <v>468</v>
      </c>
      <c r="H20" s="17">
        <v>1</v>
      </c>
    </row>
    <row r="21" spans="7:8" ht="72" x14ac:dyDescent="0.3">
      <c r="G21" s="17" t="s">
        <v>455</v>
      </c>
      <c r="H21" s="17">
        <v>1</v>
      </c>
    </row>
  </sheetData>
  <mergeCells count="6">
    <mergeCell ref="B2:B4"/>
    <mergeCell ref="C2:R3"/>
    <mergeCell ref="C4:F4"/>
    <mergeCell ref="G4:J4"/>
    <mergeCell ref="K4:P4"/>
    <mergeCell ref="Q4:R4"/>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R52"/>
  <sheetViews>
    <sheetView topLeftCell="A9" zoomScaleNormal="100" workbookViewId="0">
      <selection activeCell="J6" sqref="J6:J9"/>
    </sheetView>
  </sheetViews>
  <sheetFormatPr defaultRowHeight="14.4" x14ac:dyDescent="0.3"/>
  <cols>
    <col min="1" max="1" width="3" customWidth="1"/>
    <col min="2" max="2" width="24.109375" customWidth="1"/>
    <col min="3" max="3" width="20.6640625" style="17" customWidth="1"/>
    <col min="4" max="4" width="5.109375" style="17" customWidth="1"/>
    <col min="5" max="5" width="20.6640625" style="17" customWidth="1"/>
    <col min="6" max="6" width="4.88671875" style="17" customWidth="1"/>
    <col min="7" max="7" width="20.6640625" style="17" customWidth="1"/>
    <col min="8" max="8" width="6.5546875" style="17" customWidth="1"/>
    <col min="9" max="9" width="20.6640625" style="17" customWidth="1"/>
    <col min="10" max="10" width="5" style="17" customWidth="1"/>
    <col min="11" max="11" width="20.6640625" style="17" customWidth="1"/>
    <col min="12" max="12" width="6.5546875" style="17" customWidth="1"/>
    <col min="13" max="13" width="20.6640625" style="17" customWidth="1"/>
    <col min="14" max="14" width="6.109375" style="17" customWidth="1"/>
    <col min="15" max="15" width="20.6640625" style="17" customWidth="1"/>
    <col min="16" max="16" width="6.88671875" style="17" customWidth="1"/>
    <col min="17" max="17" width="19.5546875" style="17" customWidth="1"/>
    <col min="18" max="18" width="6.88671875" style="17" customWidth="1"/>
  </cols>
  <sheetData>
    <row r="1" spans="2:18" ht="15" thickBot="1" x14ac:dyDescent="0.35"/>
    <row r="2" spans="2:18" x14ac:dyDescent="0.3">
      <c r="B2" s="86"/>
      <c r="C2" s="89" t="s">
        <v>202</v>
      </c>
      <c r="D2" s="90"/>
      <c r="E2" s="90"/>
      <c r="F2" s="90"/>
      <c r="G2" s="90"/>
      <c r="H2" s="90"/>
      <c r="I2" s="90"/>
      <c r="J2" s="90"/>
      <c r="K2" s="90"/>
      <c r="L2" s="90"/>
      <c r="M2" s="90"/>
      <c r="N2" s="90"/>
      <c r="O2" s="90"/>
      <c r="P2" s="90"/>
      <c r="Q2" s="90"/>
      <c r="R2" s="91"/>
    </row>
    <row r="3" spans="2:18" ht="15" thickBot="1" x14ac:dyDescent="0.35">
      <c r="B3" s="87"/>
      <c r="C3" s="92"/>
      <c r="D3" s="93"/>
      <c r="E3" s="93"/>
      <c r="F3" s="93"/>
      <c r="G3" s="93"/>
      <c r="H3" s="93"/>
      <c r="I3" s="93"/>
      <c r="J3" s="93"/>
      <c r="K3" s="93"/>
      <c r="L3" s="93"/>
      <c r="M3" s="93"/>
      <c r="N3" s="93"/>
      <c r="O3" s="93"/>
      <c r="P3" s="93"/>
      <c r="Q3" s="93"/>
      <c r="R3" s="94"/>
    </row>
    <row r="4" spans="2:18" ht="15.75" customHeight="1" thickBot="1" x14ac:dyDescent="0.35">
      <c r="B4" s="88"/>
      <c r="C4" s="83" t="s">
        <v>5</v>
      </c>
      <c r="D4" s="84"/>
      <c r="E4" s="84"/>
      <c r="F4" s="85"/>
      <c r="G4" s="80" t="s">
        <v>8</v>
      </c>
      <c r="H4" s="81"/>
      <c r="I4" s="81"/>
      <c r="J4" s="82"/>
      <c r="K4" s="77" t="s">
        <v>10</v>
      </c>
      <c r="L4" s="78"/>
      <c r="M4" s="78"/>
      <c r="N4" s="78"/>
      <c r="O4" s="78"/>
      <c r="P4" s="79"/>
      <c r="Q4" s="75" t="s">
        <v>200</v>
      </c>
      <c r="R4" s="76"/>
    </row>
    <row r="5" spans="2:18" ht="45" customHeight="1" x14ac:dyDescent="0.3">
      <c r="B5" s="36" t="s">
        <v>208</v>
      </c>
      <c r="C5" s="32" t="s">
        <v>6</v>
      </c>
      <c r="D5" s="32" t="s">
        <v>207</v>
      </c>
      <c r="E5" s="32" t="s">
        <v>30</v>
      </c>
      <c r="F5" s="32" t="s">
        <v>207</v>
      </c>
      <c r="G5" s="33" t="s">
        <v>203</v>
      </c>
      <c r="H5" s="33" t="s">
        <v>207</v>
      </c>
      <c r="I5" s="33" t="s">
        <v>9</v>
      </c>
      <c r="J5" s="33" t="s">
        <v>207</v>
      </c>
      <c r="K5" s="34" t="s">
        <v>33</v>
      </c>
      <c r="L5" s="34" t="s">
        <v>207</v>
      </c>
      <c r="M5" s="34" t="s">
        <v>204</v>
      </c>
      <c r="N5" s="34" t="s">
        <v>207</v>
      </c>
      <c r="O5" s="34" t="s">
        <v>205</v>
      </c>
      <c r="P5" s="34" t="s">
        <v>207</v>
      </c>
      <c r="Q5" s="35" t="s">
        <v>206</v>
      </c>
      <c r="R5" s="35" t="s">
        <v>207</v>
      </c>
    </row>
    <row r="6" spans="2:18" ht="144" x14ac:dyDescent="0.3">
      <c r="C6" s="17" t="s">
        <v>499</v>
      </c>
      <c r="D6" s="17">
        <v>48</v>
      </c>
      <c r="E6" s="17" t="s">
        <v>519</v>
      </c>
      <c r="F6" s="17">
        <v>6</v>
      </c>
      <c r="G6" s="17" t="s">
        <v>540</v>
      </c>
      <c r="H6" s="17">
        <v>1</v>
      </c>
      <c r="I6" s="17" t="s">
        <v>565</v>
      </c>
      <c r="J6" s="17">
        <v>4</v>
      </c>
      <c r="K6" s="17" t="s">
        <v>568</v>
      </c>
      <c r="L6" s="17">
        <v>7</v>
      </c>
      <c r="M6" s="17" t="s">
        <v>572</v>
      </c>
      <c r="N6" s="17">
        <v>1</v>
      </c>
      <c r="O6" s="17" t="s">
        <v>578</v>
      </c>
      <c r="P6" s="17">
        <v>13</v>
      </c>
      <c r="Q6" s="17" t="s">
        <v>597</v>
      </c>
      <c r="R6" s="17">
        <v>34</v>
      </c>
    </row>
    <row r="7" spans="2:18" ht="129.6" x14ac:dyDescent="0.3">
      <c r="C7" s="17" t="s">
        <v>500</v>
      </c>
      <c r="D7" s="17">
        <v>16</v>
      </c>
      <c r="E7" s="17" t="s">
        <v>520</v>
      </c>
      <c r="F7" s="17">
        <v>27</v>
      </c>
      <c r="G7" s="17" t="s">
        <v>541</v>
      </c>
      <c r="H7" s="17">
        <v>39</v>
      </c>
      <c r="I7" s="17" t="s">
        <v>560</v>
      </c>
      <c r="J7" s="17">
        <v>1</v>
      </c>
      <c r="K7" s="17" t="s">
        <v>569</v>
      </c>
      <c r="L7" s="17">
        <v>2</v>
      </c>
      <c r="M7" s="17" t="s">
        <v>573</v>
      </c>
      <c r="N7" s="17">
        <v>80</v>
      </c>
      <c r="O7" s="17" t="s">
        <v>579</v>
      </c>
      <c r="P7" s="17">
        <v>1</v>
      </c>
      <c r="Q7" s="17" t="s">
        <v>598</v>
      </c>
      <c r="R7" s="17">
        <v>2</v>
      </c>
    </row>
    <row r="8" spans="2:18" ht="100.8" x14ac:dyDescent="0.3">
      <c r="C8" s="17" t="s">
        <v>501</v>
      </c>
      <c r="D8" s="17">
        <f>10+11+7+2+1+6+3+5+1+1+3</f>
        <v>50</v>
      </c>
      <c r="E8" s="17" t="s">
        <v>521</v>
      </c>
      <c r="F8" s="17">
        <v>26</v>
      </c>
      <c r="G8" s="17" t="s">
        <v>542</v>
      </c>
      <c r="H8" s="17">
        <v>15</v>
      </c>
      <c r="I8" s="17" t="s">
        <v>566</v>
      </c>
      <c r="J8" s="17">
        <v>1</v>
      </c>
      <c r="K8" s="17" t="s">
        <v>570</v>
      </c>
      <c r="L8" s="17">
        <v>1</v>
      </c>
      <c r="M8" s="17" t="s">
        <v>574</v>
      </c>
      <c r="N8" s="17">
        <v>1</v>
      </c>
      <c r="O8" s="17" t="s">
        <v>580</v>
      </c>
      <c r="P8" s="17">
        <v>1</v>
      </c>
      <c r="Q8" s="17" t="s">
        <v>599</v>
      </c>
      <c r="R8" s="17">
        <v>1</v>
      </c>
    </row>
    <row r="9" spans="2:18" ht="144" x14ac:dyDescent="0.3">
      <c r="C9" s="17" t="s">
        <v>502</v>
      </c>
      <c r="D9" s="17">
        <f>1+1+2+1</f>
        <v>5</v>
      </c>
      <c r="E9" s="17" t="s">
        <v>522</v>
      </c>
      <c r="F9" s="17">
        <v>18</v>
      </c>
      <c r="G9" s="17" t="s">
        <v>543</v>
      </c>
      <c r="H9" s="17">
        <v>6</v>
      </c>
      <c r="I9" s="17" t="s">
        <v>567</v>
      </c>
      <c r="J9" s="17">
        <v>1</v>
      </c>
      <c r="K9" s="17" t="s">
        <v>571</v>
      </c>
      <c r="L9" s="17">
        <v>1</v>
      </c>
      <c r="M9" s="17" t="s">
        <v>575</v>
      </c>
      <c r="N9" s="17">
        <v>1</v>
      </c>
      <c r="O9" s="17" t="s">
        <v>581</v>
      </c>
      <c r="P9" s="17">
        <v>28</v>
      </c>
      <c r="Q9" s="17" t="s">
        <v>600</v>
      </c>
      <c r="R9" s="17">
        <v>10</v>
      </c>
    </row>
    <row r="10" spans="2:18" ht="115.2" x14ac:dyDescent="0.3">
      <c r="C10" s="17" t="s">
        <v>503</v>
      </c>
      <c r="D10" s="17">
        <f>6+5+3</f>
        <v>14</v>
      </c>
      <c r="E10" s="17" t="s">
        <v>523</v>
      </c>
      <c r="F10" s="17">
        <v>4</v>
      </c>
      <c r="G10" s="17" t="s">
        <v>544</v>
      </c>
      <c r="H10" s="17">
        <v>9</v>
      </c>
      <c r="M10" s="17" t="s">
        <v>576</v>
      </c>
      <c r="N10" s="17">
        <v>1</v>
      </c>
      <c r="O10" s="17" t="s">
        <v>582</v>
      </c>
      <c r="P10" s="17">
        <v>9</v>
      </c>
      <c r="Q10" s="17" t="s">
        <v>602</v>
      </c>
      <c r="R10" s="17">
        <v>34</v>
      </c>
    </row>
    <row r="11" spans="2:18" ht="187.2" x14ac:dyDescent="0.3">
      <c r="C11" s="17" t="s">
        <v>504</v>
      </c>
      <c r="D11" s="17">
        <f>4+4+4+1+1</f>
        <v>14</v>
      </c>
      <c r="E11" s="17" t="s">
        <v>524</v>
      </c>
      <c r="F11" s="17">
        <v>10</v>
      </c>
      <c r="G11" s="17" t="s">
        <v>545</v>
      </c>
      <c r="H11" s="17">
        <v>10</v>
      </c>
      <c r="M11" s="17" t="s">
        <v>577</v>
      </c>
      <c r="N11" s="17">
        <v>2</v>
      </c>
      <c r="O11" s="17" t="s">
        <v>583</v>
      </c>
      <c r="P11" s="17">
        <v>21</v>
      </c>
      <c r="Q11" s="17" t="s">
        <v>601</v>
      </c>
      <c r="R11" s="17">
        <v>3</v>
      </c>
    </row>
    <row r="12" spans="2:18" ht="144" x14ac:dyDescent="0.3">
      <c r="C12" s="17" t="s">
        <v>505</v>
      </c>
      <c r="D12" s="17">
        <f>6+3+7+5</f>
        <v>21</v>
      </c>
      <c r="E12" s="17" t="s">
        <v>525</v>
      </c>
      <c r="F12" s="17">
        <v>12</v>
      </c>
      <c r="G12" s="17" t="s">
        <v>546</v>
      </c>
      <c r="H12" s="17">
        <v>29</v>
      </c>
      <c r="O12" s="17" t="s">
        <v>584</v>
      </c>
      <c r="P12" s="17">
        <v>5</v>
      </c>
      <c r="Q12" s="17" t="s">
        <v>603</v>
      </c>
      <c r="R12" s="17">
        <v>9</v>
      </c>
    </row>
    <row r="13" spans="2:18" ht="115.2" x14ac:dyDescent="0.3">
      <c r="C13" s="17" t="s">
        <v>506</v>
      </c>
      <c r="D13" s="17">
        <v>4</v>
      </c>
      <c r="E13" s="17" t="s">
        <v>526</v>
      </c>
      <c r="F13" s="17">
        <v>13</v>
      </c>
      <c r="G13" s="17" t="s">
        <v>547</v>
      </c>
      <c r="H13" s="17">
        <v>1</v>
      </c>
      <c r="O13" s="17" t="s">
        <v>585</v>
      </c>
      <c r="P13" s="17">
        <v>8</v>
      </c>
      <c r="Q13" s="17" t="s">
        <v>604</v>
      </c>
      <c r="R13" s="17">
        <v>17</v>
      </c>
    </row>
    <row r="14" spans="2:18" ht="86.4" x14ac:dyDescent="0.3">
      <c r="C14" s="17" t="s">
        <v>507</v>
      </c>
      <c r="D14" s="17">
        <v>15</v>
      </c>
      <c r="E14" s="17" t="s">
        <v>527</v>
      </c>
      <c r="F14" s="17">
        <v>20</v>
      </c>
      <c r="G14" s="17" t="s">
        <v>549</v>
      </c>
      <c r="H14" s="17">
        <v>2</v>
      </c>
      <c r="O14" s="17" t="s">
        <v>586</v>
      </c>
      <c r="P14" s="17">
        <v>5</v>
      </c>
      <c r="Q14" s="17" t="s">
        <v>605</v>
      </c>
      <c r="R14" s="17">
        <v>6</v>
      </c>
    </row>
    <row r="15" spans="2:18" ht="72" x14ac:dyDescent="0.3">
      <c r="C15" s="17" t="s">
        <v>508</v>
      </c>
      <c r="D15" s="17">
        <v>8</v>
      </c>
      <c r="E15" s="17" t="s">
        <v>528</v>
      </c>
      <c r="F15" s="17">
        <v>8</v>
      </c>
      <c r="G15" s="17" t="s">
        <v>548</v>
      </c>
      <c r="H15" s="17">
        <v>1</v>
      </c>
      <c r="O15" s="17" t="s">
        <v>587</v>
      </c>
      <c r="P15" s="17">
        <v>2</v>
      </c>
      <c r="Q15" s="17" t="s">
        <v>606</v>
      </c>
      <c r="R15" s="17">
        <v>22</v>
      </c>
    </row>
    <row r="16" spans="2:18" ht="144" x14ac:dyDescent="0.3">
      <c r="C16" s="17" t="s">
        <v>509</v>
      </c>
      <c r="D16" s="17">
        <v>4</v>
      </c>
      <c r="E16" s="17" t="s">
        <v>529</v>
      </c>
      <c r="F16" s="17">
        <v>11</v>
      </c>
      <c r="G16" s="17" t="s">
        <v>550</v>
      </c>
      <c r="H16" s="17">
        <v>1</v>
      </c>
      <c r="O16" s="17" t="s">
        <v>588</v>
      </c>
      <c r="P16" s="17">
        <v>11</v>
      </c>
      <c r="Q16" s="17" t="s">
        <v>607</v>
      </c>
      <c r="R16" s="17">
        <v>8</v>
      </c>
    </row>
    <row r="17" spans="3:18" ht="86.4" x14ac:dyDescent="0.3">
      <c r="C17" s="17" t="s">
        <v>510</v>
      </c>
      <c r="D17" s="17">
        <v>16</v>
      </c>
      <c r="E17" s="17" t="s">
        <v>530</v>
      </c>
      <c r="F17" s="17">
        <v>2</v>
      </c>
      <c r="G17" s="17" t="s">
        <v>551</v>
      </c>
      <c r="H17" s="17">
        <v>1</v>
      </c>
      <c r="O17" s="17" t="s">
        <v>589</v>
      </c>
      <c r="P17" s="17">
        <v>4</v>
      </c>
      <c r="Q17" s="17" t="s">
        <v>608</v>
      </c>
      <c r="R17" s="17">
        <v>4</v>
      </c>
    </row>
    <row r="18" spans="3:18" ht="187.2" x14ac:dyDescent="0.3">
      <c r="C18" s="17" t="s">
        <v>511</v>
      </c>
      <c r="D18" s="17">
        <v>6</v>
      </c>
      <c r="E18" s="17" t="s">
        <v>531</v>
      </c>
      <c r="F18" s="17">
        <v>2</v>
      </c>
      <c r="G18" s="17" t="s">
        <v>552</v>
      </c>
      <c r="H18" s="17">
        <v>1</v>
      </c>
      <c r="O18" s="17" t="s">
        <v>570</v>
      </c>
      <c r="P18" s="17">
        <v>1</v>
      </c>
      <c r="Q18" s="17" t="s">
        <v>611</v>
      </c>
      <c r="R18" s="17">
        <v>7</v>
      </c>
    </row>
    <row r="19" spans="3:18" ht="129.6" x14ac:dyDescent="0.3">
      <c r="C19" s="17" t="s">
        <v>512</v>
      </c>
      <c r="D19" s="17">
        <v>11</v>
      </c>
      <c r="E19" s="17" t="s">
        <v>532</v>
      </c>
      <c r="F19" s="17">
        <v>1</v>
      </c>
      <c r="G19" s="17" t="s">
        <v>553</v>
      </c>
      <c r="H19" s="17">
        <v>1</v>
      </c>
      <c r="O19" s="17" t="s">
        <v>590</v>
      </c>
      <c r="P19" s="17">
        <v>1</v>
      </c>
      <c r="Q19" s="17" t="s">
        <v>609</v>
      </c>
      <c r="R19" s="17">
        <v>2</v>
      </c>
    </row>
    <row r="20" spans="3:18" ht="172.8" x14ac:dyDescent="0.3">
      <c r="C20" s="17" t="s">
        <v>513</v>
      </c>
      <c r="D20" s="17">
        <v>1</v>
      </c>
      <c r="E20" s="17" t="s">
        <v>533</v>
      </c>
      <c r="F20" s="17">
        <v>1</v>
      </c>
      <c r="G20" s="17" t="s">
        <v>554</v>
      </c>
      <c r="H20" s="17">
        <v>1</v>
      </c>
      <c r="O20" s="17" t="s">
        <v>591</v>
      </c>
      <c r="P20" s="17">
        <v>1</v>
      </c>
      <c r="Q20" s="17" t="s">
        <v>610</v>
      </c>
      <c r="R20" s="17">
        <v>1</v>
      </c>
    </row>
    <row r="21" spans="3:18" ht="144" x14ac:dyDescent="0.3">
      <c r="C21" s="17" t="s">
        <v>514</v>
      </c>
      <c r="D21" s="17">
        <v>3</v>
      </c>
      <c r="E21" s="17" t="s">
        <v>534</v>
      </c>
      <c r="F21" s="17">
        <v>1</v>
      </c>
      <c r="G21" s="17" t="s">
        <v>555</v>
      </c>
      <c r="H21" s="17">
        <v>1</v>
      </c>
      <c r="O21" s="17" t="s">
        <v>592</v>
      </c>
      <c r="P21" s="17">
        <v>1</v>
      </c>
      <c r="Q21" s="17" t="s">
        <v>612</v>
      </c>
      <c r="R21" s="17">
        <v>1</v>
      </c>
    </row>
    <row r="22" spans="3:18" ht="144" x14ac:dyDescent="0.3">
      <c r="C22" s="17" t="s">
        <v>515</v>
      </c>
      <c r="D22" s="17">
        <v>1</v>
      </c>
      <c r="E22" s="17" t="s">
        <v>535</v>
      </c>
      <c r="F22" s="17">
        <v>1</v>
      </c>
      <c r="G22" s="17" t="s">
        <v>556</v>
      </c>
      <c r="H22" s="17">
        <v>1</v>
      </c>
      <c r="O22" s="17" t="s">
        <v>593</v>
      </c>
      <c r="P22" s="17">
        <v>1</v>
      </c>
      <c r="Q22" s="17" t="s">
        <v>613</v>
      </c>
      <c r="R22" s="17">
        <v>1</v>
      </c>
    </row>
    <row r="23" spans="3:18" ht="86.4" x14ac:dyDescent="0.3">
      <c r="C23" s="17" t="s">
        <v>516</v>
      </c>
      <c r="D23" s="17">
        <v>1</v>
      </c>
      <c r="E23" s="17" t="s">
        <v>536</v>
      </c>
      <c r="F23" s="17">
        <v>2</v>
      </c>
      <c r="G23" s="17" t="s">
        <v>557</v>
      </c>
      <c r="H23" s="17">
        <v>1</v>
      </c>
      <c r="O23" s="17" t="s">
        <v>594</v>
      </c>
      <c r="P23" s="17">
        <v>1</v>
      </c>
      <c r="Q23" s="17" t="s">
        <v>614</v>
      </c>
      <c r="R23" s="17">
        <v>1</v>
      </c>
    </row>
    <row r="24" spans="3:18" ht="172.8" x14ac:dyDescent="0.3">
      <c r="C24" s="17" t="s">
        <v>517</v>
      </c>
      <c r="D24" s="17">
        <v>1</v>
      </c>
      <c r="E24" s="17" t="s">
        <v>537</v>
      </c>
      <c r="F24" s="17">
        <v>1</v>
      </c>
      <c r="G24" s="17" t="s">
        <v>558</v>
      </c>
      <c r="H24" s="17">
        <v>3</v>
      </c>
      <c r="O24" s="17" t="s">
        <v>595</v>
      </c>
      <c r="P24" s="17">
        <v>1</v>
      </c>
      <c r="Q24" s="17" t="s">
        <v>615</v>
      </c>
      <c r="R24" s="17">
        <v>2</v>
      </c>
    </row>
    <row r="25" spans="3:18" ht="129.6" x14ac:dyDescent="0.3">
      <c r="C25" s="17" t="s">
        <v>518</v>
      </c>
      <c r="D25" s="17">
        <v>1</v>
      </c>
      <c r="E25" s="17" t="s">
        <v>538</v>
      </c>
      <c r="F25" s="17">
        <v>1</v>
      </c>
      <c r="G25" s="17" t="s">
        <v>559</v>
      </c>
      <c r="H25" s="17">
        <v>1</v>
      </c>
      <c r="O25" s="17" t="s">
        <v>596</v>
      </c>
      <c r="P25" s="17">
        <v>1</v>
      </c>
      <c r="Q25" s="17" t="s">
        <v>616</v>
      </c>
      <c r="R25" s="17">
        <v>1</v>
      </c>
    </row>
    <row r="26" spans="3:18" ht="172.8" x14ac:dyDescent="0.3">
      <c r="E26" s="17" t="s">
        <v>539</v>
      </c>
      <c r="F26" s="17">
        <v>1</v>
      </c>
      <c r="G26" s="17" t="s">
        <v>560</v>
      </c>
      <c r="H26" s="17">
        <v>1</v>
      </c>
      <c r="Q26" s="17" t="s">
        <v>617</v>
      </c>
      <c r="R26" s="17">
        <v>1</v>
      </c>
    </row>
    <row r="27" spans="3:18" ht="100.8" x14ac:dyDescent="0.3">
      <c r="G27" s="17" t="s">
        <v>561</v>
      </c>
      <c r="H27" s="17">
        <v>1</v>
      </c>
      <c r="Q27" s="17" t="s">
        <v>618</v>
      </c>
      <c r="R27" s="17">
        <v>1</v>
      </c>
    </row>
    <row r="28" spans="3:18" ht="100.8" x14ac:dyDescent="0.3">
      <c r="G28" s="17" t="s">
        <v>562</v>
      </c>
      <c r="H28" s="17">
        <v>1</v>
      </c>
      <c r="Q28" s="17" t="s">
        <v>619</v>
      </c>
      <c r="R28" s="17">
        <v>1</v>
      </c>
    </row>
    <row r="29" spans="3:18" ht="129.6" x14ac:dyDescent="0.3">
      <c r="G29" s="17" t="s">
        <v>563</v>
      </c>
      <c r="H29" s="17">
        <v>1</v>
      </c>
      <c r="Q29" s="17" t="s">
        <v>620</v>
      </c>
      <c r="R29" s="17">
        <v>1</v>
      </c>
    </row>
    <row r="30" spans="3:18" ht="86.4" x14ac:dyDescent="0.3">
      <c r="G30" s="17" t="s">
        <v>564</v>
      </c>
      <c r="H30" s="17">
        <v>1</v>
      </c>
      <c r="Q30" s="17" t="s">
        <v>621</v>
      </c>
      <c r="R30" s="17">
        <v>1</v>
      </c>
    </row>
    <row r="31" spans="3:18" ht="72" x14ac:dyDescent="0.3">
      <c r="Q31" s="17" t="s">
        <v>622</v>
      </c>
      <c r="R31" s="17">
        <v>1</v>
      </c>
    </row>
    <row r="32" spans="3:18" ht="144" x14ac:dyDescent="0.3">
      <c r="Q32" s="17" t="s">
        <v>623</v>
      </c>
      <c r="R32" s="17">
        <v>1</v>
      </c>
    </row>
    <row r="33" spans="17:18" ht="57.6" x14ac:dyDescent="0.3">
      <c r="Q33" s="17" t="s">
        <v>624</v>
      </c>
      <c r="R33" s="17">
        <v>1</v>
      </c>
    </row>
    <row r="34" spans="17:18" ht="158.4" x14ac:dyDescent="0.3">
      <c r="Q34" s="17" t="s">
        <v>625</v>
      </c>
      <c r="R34" s="17">
        <v>1</v>
      </c>
    </row>
    <row r="35" spans="17:18" ht="72" x14ac:dyDescent="0.3">
      <c r="Q35" s="17" t="s">
        <v>626</v>
      </c>
      <c r="R35" s="17">
        <v>1</v>
      </c>
    </row>
    <row r="36" spans="17:18" ht="115.2" x14ac:dyDescent="0.3">
      <c r="Q36" s="17" t="s">
        <v>627</v>
      </c>
      <c r="R36" s="17">
        <v>1</v>
      </c>
    </row>
    <row r="37" spans="17:18" ht="259.2" x14ac:dyDescent="0.3">
      <c r="Q37" s="17" t="s">
        <v>628</v>
      </c>
      <c r="R37" s="17">
        <v>1</v>
      </c>
    </row>
    <row r="38" spans="17:18" ht="43.2" x14ac:dyDescent="0.3">
      <c r="Q38" s="17" t="s">
        <v>629</v>
      </c>
      <c r="R38" s="17">
        <v>1</v>
      </c>
    </row>
    <row r="39" spans="17:18" ht="100.8" x14ac:dyDescent="0.3">
      <c r="Q39" s="17" t="s">
        <v>630</v>
      </c>
      <c r="R39" s="17">
        <v>1</v>
      </c>
    </row>
    <row r="40" spans="17:18" ht="100.8" x14ac:dyDescent="0.3">
      <c r="Q40" s="17" t="s">
        <v>631</v>
      </c>
      <c r="R40" s="17">
        <v>1</v>
      </c>
    </row>
    <row r="41" spans="17:18" ht="72" x14ac:dyDescent="0.3">
      <c r="Q41" s="17" t="s">
        <v>632</v>
      </c>
      <c r="R41" s="17">
        <v>1</v>
      </c>
    </row>
    <row r="42" spans="17:18" ht="43.2" x14ac:dyDescent="0.3">
      <c r="Q42" s="17" t="s">
        <v>633</v>
      </c>
      <c r="R42" s="17">
        <v>1</v>
      </c>
    </row>
    <row r="43" spans="17:18" ht="201.6" x14ac:dyDescent="0.3">
      <c r="Q43" s="17" t="s">
        <v>634</v>
      </c>
      <c r="R43" s="17">
        <v>1</v>
      </c>
    </row>
    <row r="44" spans="17:18" ht="115.2" x14ac:dyDescent="0.3">
      <c r="Q44" s="17" t="s">
        <v>635</v>
      </c>
      <c r="R44" s="17">
        <v>1</v>
      </c>
    </row>
    <row r="45" spans="17:18" ht="172.8" x14ac:dyDescent="0.3">
      <c r="Q45" s="17" t="s">
        <v>636</v>
      </c>
      <c r="R45" s="17">
        <v>1</v>
      </c>
    </row>
    <row r="46" spans="17:18" ht="100.8" x14ac:dyDescent="0.3">
      <c r="Q46" s="17" t="s">
        <v>637</v>
      </c>
      <c r="R46" s="17">
        <v>1</v>
      </c>
    </row>
    <row r="47" spans="17:18" ht="72" x14ac:dyDescent="0.3">
      <c r="Q47" s="17" t="s">
        <v>638</v>
      </c>
      <c r="R47" s="17">
        <v>1</v>
      </c>
    </row>
    <row r="48" spans="17:18" ht="43.2" x14ac:dyDescent="0.3">
      <c r="Q48" s="17" t="s">
        <v>639</v>
      </c>
      <c r="R48" s="17">
        <v>1</v>
      </c>
    </row>
    <row r="49" spans="17:18" ht="144" x14ac:dyDescent="0.3">
      <c r="Q49" s="17" t="s">
        <v>640</v>
      </c>
      <c r="R49" s="17">
        <v>1</v>
      </c>
    </row>
    <row r="50" spans="17:18" ht="28.8" x14ac:dyDescent="0.3">
      <c r="Q50" s="17" t="s">
        <v>641</v>
      </c>
      <c r="R50" s="17">
        <v>1</v>
      </c>
    </row>
    <row r="51" spans="17:18" ht="57.6" x14ac:dyDescent="0.3">
      <c r="Q51" s="17" t="s">
        <v>642</v>
      </c>
      <c r="R51" s="17">
        <v>1</v>
      </c>
    </row>
    <row r="52" spans="17:18" ht="72" x14ac:dyDescent="0.3">
      <c r="Q52" s="17" t="s">
        <v>643</v>
      </c>
      <c r="R52" s="17">
        <v>1</v>
      </c>
    </row>
  </sheetData>
  <mergeCells count="6">
    <mergeCell ref="B2:B4"/>
    <mergeCell ref="C2:R3"/>
    <mergeCell ref="C4:F4"/>
    <mergeCell ref="G4:J4"/>
    <mergeCell ref="K4:P4"/>
    <mergeCell ref="Q4:R4"/>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AO110"/>
  <sheetViews>
    <sheetView topLeftCell="S103" workbookViewId="0">
      <selection activeCell="Y34" sqref="Y34"/>
    </sheetView>
  </sheetViews>
  <sheetFormatPr defaultRowHeight="14.4" x14ac:dyDescent="0.3"/>
  <cols>
    <col min="2" max="2" width="27.88671875" bestFit="1" customWidth="1"/>
    <col min="3" max="3" width="18.6640625" bestFit="1" customWidth="1"/>
    <col min="4" max="4" width="22.33203125" bestFit="1" customWidth="1"/>
    <col min="5" max="5" width="20.5546875" bestFit="1" customWidth="1"/>
    <col min="6" max="6" width="22.109375" bestFit="1" customWidth="1"/>
    <col min="10" max="10" width="25.5546875" bestFit="1" customWidth="1"/>
    <col min="17" max="18" width="15.5546875" customWidth="1"/>
  </cols>
  <sheetData>
    <row r="1" spans="2:41" x14ac:dyDescent="0.3">
      <c r="B1">
        <v>54</v>
      </c>
      <c r="C1">
        <v>37</v>
      </c>
      <c r="D1">
        <v>19</v>
      </c>
      <c r="E1">
        <v>45</v>
      </c>
      <c r="F1">
        <v>85</v>
      </c>
      <c r="G1">
        <v>68</v>
      </c>
      <c r="H1">
        <v>60</v>
      </c>
      <c r="I1">
        <v>16</v>
      </c>
      <c r="J1">
        <v>24</v>
      </c>
      <c r="K1">
        <v>67</v>
      </c>
      <c r="L1">
        <v>65</v>
      </c>
      <c r="M1">
        <v>36</v>
      </c>
      <c r="N1">
        <v>18</v>
      </c>
      <c r="O1">
        <v>46</v>
      </c>
      <c r="P1">
        <v>75</v>
      </c>
      <c r="Q1">
        <v>18</v>
      </c>
      <c r="R1">
        <v>25</v>
      </c>
      <c r="S1">
        <v>9</v>
      </c>
      <c r="T1">
        <v>5</v>
      </c>
      <c r="U1">
        <v>7</v>
      </c>
      <c r="V1">
        <v>78</v>
      </c>
      <c r="W1">
        <v>69</v>
      </c>
      <c r="X1">
        <v>3</v>
      </c>
      <c r="Y1">
        <v>17</v>
      </c>
      <c r="Z1">
        <v>10</v>
      </c>
      <c r="AA1">
        <v>108</v>
      </c>
      <c r="AB1">
        <v>62</v>
      </c>
      <c r="AC1">
        <v>43</v>
      </c>
      <c r="AD1">
        <v>53</v>
      </c>
      <c r="AE1">
        <v>47</v>
      </c>
      <c r="AF1">
        <v>70</v>
      </c>
      <c r="AG1">
        <v>64</v>
      </c>
      <c r="AH1">
        <v>20</v>
      </c>
      <c r="AI1">
        <v>27</v>
      </c>
      <c r="AJ1">
        <v>57</v>
      </c>
      <c r="AK1">
        <v>51</v>
      </c>
      <c r="AL1">
        <v>47</v>
      </c>
      <c r="AM1">
        <v>11</v>
      </c>
      <c r="AN1">
        <v>22</v>
      </c>
      <c r="AO1">
        <v>74</v>
      </c>
    </row>
    <row r="2" spans="2:41" x14ac:dyDescent="0.3">
      <c r="B2" t="s">
        <v>660</v>
      </c>
      <c r="C2" t="s">
        <v>645</v>
      </c>
      <c r="D2" t="s">
        <v>646</v>
      </c>
      <c r="E2" t="s">
        <v>647</v>
      </c>
      <c r="F2" t="s">
        <v>648</v>
      </c>
      <c r="G2" t="s">
        <v>659</v>
      </c>
      <c r="H2" t="s">
        <v>650</v>
      </c>
      <c r="I2" t="s">
        <v>651</v>
      </c>
      <c r="J2" t="s">
        <v>652</v>
      </c>
      <c r="K2" t="s">
        <v>658</v>
      </c>
      <c r="L2" t="s">
        <v>657</v>
      </c>
      <c r="M2" t="s">
        <v>656</v>
      </c>
      <c r="N2" t="s">
        <v>655</v>
      </c>
      <c r="O2" t="s">
        <v>653</v>
      </c>
      <c r="P2" t="s">
        <v>654</v>
      </c>
      <c r="Q2" t="s">
        <v>661</v>
      </c>
      <c r="R2" t="s">
        <v>663</v>
      </c>
      <c r="S2" t="s">
        <v>662</v>
      </c>
      <c r="T2" t="s">
        <v>687</v>
      </c>
      <c r="U2" t="s">
        <v>664</v>
      </c>
      <c r="V2" t="s">
        <v>665</v>
      </c>
      <c r="W2" t="s">
        <v>666</v>
      </c>
      <c r="X2" t="s">
        <v>667</v>
      </c>
      <c r="Y2" t="s">
        <v>668</v>
      </c>
      <c r="Z2" t="s">
        <v>669</v>
      </c>
      <c r="AA2" t="s">
        <v>670</v>
      </c>
      <c r="AB2" t="s">
        <v>671</v>
      </c>
      <c r="AC2" t="s">
        <v>672</v>
      </c>
      <c r="AD2" t="s">
        <v>673</v>
      </c>
      <c r="AE2" t="s">
        <v>674</v>
      </c>
      <c r="AF2" t="s">
        <v>675</v>
      </c>
      <c r="AG2" t="s">
        <v>676</v>
      </c>
      <c r="AH2" t="s">
        <v>677</v>
      </c>
      <c r="AI2" t="s">
        <v>678</v>
      </c>
      <c r="AJ2" t="s">
        <v>679</v>
      </c>
      <c r="AK2" t="s">
        <v>680</v>
      </c>
      <c r="AL2" t="s">
        <v>681</v>
      </c>
      <c r="AM2" t="s">
        <v>682</v>
      </c>
      <c r="AN2" t="s">
        <v>683</v>
      </c>
      <c r="AO2" t="s">
        <v>684</v>
      </c>
    </row>
    <row r="3" spans="2:41" x14ac:dyDescent="0.3">
      <c r="B3">
        <v>67</v>
      </c>
      <c r="C3">
        <v>23</v>
      </c>
      <c r="D3">
        <v>143</v>
      </c>
      <c r="E3" s="17">
        <v>158</v>
      </c>
      <c r="F3">
        <v>32</v>
      </c>
      <c r="G3">
        <v>36</v>
      </c>
      <c r="H3" s="17">
        <v>69</v>
      </c>
      <c r="I3" s="17">
        <v>58</v>
      </c>
      <c r="J3">
        <v>23</v>
      </c>
      <c r="K3" s="17">
        <v>58</v>
      </c>
      <c r="L3" s="17">
        <v>11</v>
      </c>
      <c r="M3">
        <v>16</v>
      </c>
      <c r="N3" s="17">
        <v>113</v>
      </c>
      <c r="O3">
        <v>43</v>
      </c>
      <c r="P3" s="17">
        <v>113</v>
      </c>
      <c r="Q3">
        <v>24</v>
      </c>
      <c r="R3" s="17">
        <v>60</v>
      </c>
      <c r="S3">
        <v>24</v>
      </c>
      <c r="T3">
        <v>24</v>
      </c>
      <c r="U3" s="17">
        <v>24</v>
      </c>
      <c r="V3">
        <v>19</v>
      </c>
      <c r="W3">
        <v>69</v>
      </c>
      <c r="X3">
        <v>72</v>
      </c>
      <c r="Y3">
        <v>32</v>
      </c>
      <c r="Z3">
        <v>71</v>
      </c>
      <c r="AA3" s="17">
        <v>10</v>
      </c>
      <c r="AB3">
        <v>24</v>
      </c>
      <c r="AC3">
        <v>143</v>
      </c>
      <c r="AD3">
        <v>145</v>
      </c>
      <c r="AE3">
        <v>11</v>
      </c>
      <c r="AF3">
        <v>11</v>
      </c>
      <c r="AG3">
        <v>69</v>
      </c>
      <c r="AH3">
        <v>101</v>
      </c>
      <c r="AI3">
        <v>166</v>
      </c>
      <c r="AJ3">
        <v>31</v>
      </c>
      <c r="AK3" s="17">
        <v>41</v>
      </c>
      <c r="AL3" s="17">
        <v>85</v>
      </c>
      <c r="AM3">
        <v>78</v>
      </c>
      <c r="AN3" s="17">
        <v>28</v>
      </c>
      <c r="AO3" s="17">
        <v>67</v>
      </c>
    </row>
    <row r="4" spans="2:41" x14ac:dyDescent="0.3">
      <c r="B4">
        <v>68</v>
      </c>
      <c r="C4">
        <v>61</v>
      </c>
      <c r="D4">
        <v>70</v>
      </c>
      <c r="E4">
        <v>74</v>
      </c>
      <c r="F4">
        <v>155</v>
      </c>
      <c r="G4">
        <v>41</v>
      </c>
      <c r="H4">
        <v>89</v>
      </c>
      <c r="I4">
        <v>94</v>
      </c>
      <c r="J4">
        <v>132</v>
      </c>
      <c r="K4">
        <v>132</v>
      </c>
      <c r="L4">
        <v>87</v>
      </c>
      <c r="M4">
        <v>20</v>
      </c>
      <c r="N4">
        <v>143</v>
      </c>
      <c r="O4">
        <v>88</v>
      </c>
      <c r="P4">
        <v>166</v>
      </c>
      <c r="Q4">
        <v>120</v>
      </c>
      <c r="R4">
        <v>122</v>
      </c>
      <c r="S4">
        <v>116</v>
      </c>
      <c r="T4">
        <v>74</v>
      </c>
      <c r="U4">
        <v>22</v>
      </c>
      <c r="V4">
        <v>33</v>
      </c>
      <c r="W4">
        <v>24</v>
      </c>
      <c r="X4">
        <v>73</v>
      </c>
      <c r="Y4">
        <v>43</v>
      </c>
      <c r="Z4">
        <v>73</v>
      </c>
      <c r="AA4">
        <v>11</v>
      </c>
      <c r="AB4">
        <v>72</v>
      </c>
      <c r="AC4">
        <v>107</v>
      </c>
      <c r="AD4">
        <v>33</v>
      </c>
      <c r="AE4">
        <v>1</v>
      </c>
      <c r="AF4">
        <v>87</v>
      </c>
      <c r="AG4">
        <v>70</v>
      </c>
      <c r="AH4">
        <v>112</v>
      </c>
      <c r="AI4">
        <v>154</v>
      </c>
      <c r="AJ4">
        <v>154</v>
      </c>
      <c r="AK4">
        <v>87</v>
      </c>
      <c r="AL4">
        <v>157</v>
      </c>
      <c r="AM4">
        <v>79</v>
      </c>
      <c r="AN4">
        <v>67</v>
      </c>
      <c r="AO4">
        <v>168</v>
      </c>
    </row>
    <row r="5" spans="2:41" x14ac:dyDescent="0.3">
      <c r="B5">
        <v>69</v>
      </c>
      <c r="C5">
        <v>28</v>
      </c>
      <c r="D5">
        <v>158</v>
      </c>
      <c r="E5">
        <v>132</v>
      </c>
      <c r="F5">
        <v>68</v>
      </c>
      <c r="G5">
        <v>87</v>
      </c>
      <c r="H5">
        <v>24</v>
      </c>
      <c r="I5">
        <v>22</v>
      </c>
      <c r="J5">
        <v>61</v>
      </c>
      <c r="K5">
        <v>81</v>
      </c>
      <c r="L5">
        <v>70</v>
      </c>
      <c r="M5">
        <v>72</v>
      </c>
      <c r="N5">
        <v>75</v>
      </c>
      <c r="O5">
        <v>72</v>
      </c>
      <c r="P5">
        <v>155</v>
      </c>
      <c r="Q5">
        <v>74</v>
      </c>
      <c r="R5">
        <v>94</v>
      </c>
      <c r="S5">
        <v>65</v>
      </c>
      <c r="T5">
        <v>116</v>
      </c>
      <c r="U5">
        <v>116</v>
      </c>
      <c r="V5">
        <v>87</v>
      </c>
      <c r="W5">
        <v>131</v>
      </c>
      <c r="X5">
        <v>135</v>
      </c>
      <c r="Y5">
        <v>70</v>
      </c>
      <c r="Z5">
        <v>75</v>
      </c>
      <c r="AA5">
        <v>16</v>
      </c>
      <c r="AB5">
        <v>106</v>
      </c>
      <c r="AC5">
        <v>76</v>
      </c>
      <c r="AD5">
        <v>30</v>
      </c>
      <c r="AE5">
        <v>79</v>
      </c>
      <c r="AF5">
        <v>67</v>
      </c>
      <c r="AG5">
        <v>131</v>
      </c>
      <c r="AH5">
        <v>11</v>
      </c>
      <c r="AI5">
        <v>24</v>
      </c>
      <c r="AJ5">
        <v>105</v>
      </c>
      <c r="AK5">
        <v>67</v>
      </c>
      <c r="AL5">
        <v>136</v>
      </c>
      <c r="AM5">
        <v>75</v>
      </c>
      <c r="AN5">
        <v>69</v>
      </c>
      <c r="AO5">
        <v>155</v>
      </c>
    </row>
    <row r="6" spans="2:41" x14ac:dyDescent="0.3">
      <c r="B6">
        <v>70</v>
      </c>
      <c r="C6">
        <v>18</v>
      </c>
      <c r="D6">
        <v>71</v>
      </c>
      <c r="E6">
        <v>28</v>
      </c>
      <c r="F6">
        <v>70</v>
      </c>
      <c r="G6">
        <v>88</v>
      </c>
      <c r="H6">
        <v>23</v>
      </c>
      <c r="I6">
        <v>91</v>
      </c>
      <c r="J6">
        <v>69</v>
      </c>
      <c r="K6">
        <v>82</v>
      </c>
      <c r="L6">
        <v>89</v>
      </c>
      <c r="M6">
        <v>120</v>
      </c>
      <c r="N6">
        <v>58</v>
      </c>
      <c r="O6">
        <v>73</v>
      </c>
      <c r="P6">
        <v>143</v>
      </c>
      <c r="Q6">
        <v>23</v>
      </c>
      <c r="R6">
        <v>62</v>
      </c>
      <c r="S6">
        <v>79</v>
      </c>
      <c r="T6">
        <v>124</v>
      </c>
      <c r="U6">
        <v>167</v>
      </c>
      <c r="V6">
        <v>67</v>
      </c>
      <c r="W6">
        <v>75</v>
      </c>
      <c r="Y6">
        <v>71</v>
      </c>
      <c r="Z6">
        <v>77</v>
      </c>
      <c r="AA6">
        <v>32</v>
      </c>
      <c r="AB6">
        <v>74</v>
      </c>
      <c r="AC6">
        <v>79</v>
      </c>
      <c r="AD6">
        <v>38</v>
      </c>
      <c r="AE6">
        <v>72</v>
      </c>
      <c r="AF6">
        <v>154</v>
      </c>
      <c r="AG6">
        <v>107</v>
      </c>
      <c r="AH6">
        <v>85</v>
      </c>
      <c r="AI6">
        <v>69</v>
      </c>
      <c r="AJ6">
        <v>70</v>
      </c>
      <c r="AK6">
        <v>105</v>
      </c>
      <c r="AL6">
        <v>137</v>
      </c>
      <c r="AM6">
        <v>109</v>
      </c>
      <c r="AN6">
        <v>106</v>
      </c>
      <c r="AO6">
        <v>131</v>
      </c>
    </row>
    <row r="7" spans="2:41" x14ac:dyDescent="0.3">
      <c r="B7">
        <v>71</v>
      </c>
      <c r="C7">
        <v>69</v>
      </c>
      <c r="D7">
        <v>90</v>
      </c>
      <c r="E7">
        <v>95</v>
      </c>
      <c r="F7">
        <v>158</v>
      </c>
      <c r="G7">
        <v>105</v>
      </c>
      <c r="H7">
        <v>79</v>
      </c>
      <c r="I7">
        <v>59</v>
      </c>
      <c r="J7">
        <v>74</v>
      </c>
      <c r="K7">
        <v>102</v>
      </c>
      <c r="L7">
        <v>24</v>
      </c>
      <c r="M7">
        <v>75</v>
      </c>
      <c r="N7">
        <v>122</v>
      </c>
      <c r="O7">
        <v>77</v>
      </c>
      <c r="P7">
        <v>89</v>
      </c>
      <c r="Q7">
        <v>77</v>
      </c>
      <c r="R7">
        <v>63</v>
      </c>
      <c r="S7">
        <v>92</v>
      </c>
      <c r="T7">
        <v>100</v>
      </c>
      <c r="U7">
        <v>47</v>
      </c>
      <c r="V7">
        <v>105</v>
      </c>
      <c r="W7">
        <v>76</v>
      </c>
      <c r="Y7">
        <v>124</v>
      </c>
      <c r="Z7">
        <v>22</v>
      </c>
      <c r="AA7">
        <v>41</v>
      </c>
      <c r="AB7">
        <v>107</v>
      </c>
      <c r="AC7">
        <v>59</v>
      </c>
      <c r="AD7">
        <v>41</v>
      </c>
      <c r="AE7">
        <v>5</v>
      </c>
      <c r="AF7">
        <v>105</v>
      </c>
      <c r="AG7">
        <v>75</v>
      </c>
      <c r="AH7">
        <v>153</v>
      </c>
      <c r="AI7">
        <v>107</v>
      </c>
      <c r="AJ7">
        <v>131</v>
      </c>
      <c r="AK7">
        <v>69</v>
      </c>
      <c r="AL7">
        <v>130</v>
      </c>
      <c r="AM7">
        <v>58</v>
      </c>
      <c r="AN7">
        <v>102</v>
      </c>
      <c r="AO7">
        <v>106</v>
      </c>
    </row>
    <row r="8" spans="2:41" x14ac:dyDescent="0.3">
      <c r="B8">
        <v>72</v>
      </c>
      <c r="C8">
        <v>158</v>
      </c>
      <c r="D8">
        <v>124</v>
      </c>
      <c r="E8">
        <v>47</v>
      </c>
      <c r="F8">
        <v>89</v>
      </c>
      <c r="G8">
        <v>69</v>
      </c>
      <c r="H8">
        <v>80</v>
      </c>
      <c r="I8">
        <v>164</v>
      </c>
      <c r="J8">
        <v>79</v>
      </c>
      <c r="K8">
        <v>2</v>
      </c>
      <c r="L8">
        <v>120</v>
      </c>
      <c r="M8">
        <v>125</v>
      </c>
      <c r="N8">
        <v>127</v>
      </c>
      <c r="O8">
        <v>100</v>
      </c>
      <c r="P8">
        <v>24</v>
      </c>
      <c r="Q8">
        <v>110</v>
      </c>
      <c r="R8">
        <v>86</v>
      </c>
      <c r="S8">
        <v>94</v>
      </c>
      <c r="U8">
        <v>159</v>
      </c>
      <c r="V8">
        <v>69</v>
      </c>
      <c r="W8">
        <v>78</v>
      </c>
      <c r="Y8">
        <v>125</v>
      </c>
      <c r="Z8">
        <v>110</v>
      </c>
      <c r="AA8">
        <v>105</v>
      </c>
      <c r="AB8">
        <v>75</v>
      </c>
      <c r="AC8">
        <v>60</v>
      </c>
      <c r="AD8">
        <v>67</v>
      </c>
      <c r="AE8">
        <v>62</v>
      </c>
      <c r="AF8">
        <v>155</v>
      </c>
      <c r="AG8">
        <v>109</v>
      </c>
      <c r="AH8">
        <v>46</v>
      </c>
      <c r="AI8">
        <v>75</v>
      </c>
      <c r="AJ8">
        <v>120</v>
      </c>
      <c r="AK8">
        <v>70</v>
      </c>
      <c r="AL8">
        <v>43</v>
      </c>
      <c r="AM8">
        <v>46</v>
      </c>
      <c r="AN8">
        <v>57</v>
      </c>
      <c r="AO8">
        <v>73</v>
      </c>
    </row>
    <row r="9" spans="2:41" x14ac:dyDescent="0.3">
      <c r="B9">
        <v>73</v>
      </c>
      <c r="C9">
        <v>71</v>
      </c>
      <c r="D9">
        <v>132</v>
      </c>
      <c r="E9">
        <v>43</v>
      </c>
      <c r="F9">
        <v>24</v>
      </c>
      <c r="G9">
        <v>70</v>
      </c>
      <c r="H9">
        <v>60</v>
      </c>
      <c r="I9">
        <v>101</v>
      </c>
      <c r="J9">
        <v>91</v>
      </c>
      <c r="K9">
        <v>41</v>
      </c>
      <c r="L9">
        <v>75</v>
      </c>
      <c r="M9">
        <v>132</v>
      </c>
      <c r="N9">
        <v>94</v>
      </c>
      <c r="O9">
        <v>58</v>
      </c>
      <c r="P9">
        <v>72</v>
      </c>
      <c r="Q9">
        <v>80</v>
      </c>
      <c r="R9">
        <v>69</v>
      </c>
      <c r="S9">
        <v>22</v>
      </c>
      <c r="U9">
        <v>128</v>
      </c>
      <c r="V9">
        <v>70</v>
      </c>
      <c r="W9">
        <v>79</v>
      </c>
      <c r="Y9">
        <v>102</v>
      </c>
      <c r="Z9">
        <v>18</v>
      </c>
      <c r="AA9">
        <v>69</v>
      </c>
      <c r="AB9">
        <v>124</v>
      </c>
      <c r="AC9">
        <v>22</v>
      </c>
      <c r="AD9">
        <v>106</v>
      </c>
      <c r="AE9">
        <v>94</v>
      </c>
      <c r="AF9">
        <v>69</v>
      </c>
      <c r="AG9">
        <v>76</v>
      </c>
      <c r="AH9">
        <v>70</v>
      </c>
      <c r="AI9">
        <v>142</v>
      </c>
      <c r="AJ9">
        <v>79</v>
      </c>
      <c r="AK9">
        <v>158</v>
      </c>
      <c r="AL9">
        <v>67</v>
      </c>
      <c r="AM9">
        <v>125</v>
      </c>
      <c r="AN9">
        <v>116</v>
      </c>
      <c r="AO9">
        <v>74</v>
      </c>
    </row>
    <row r="10" spans="2:41" x14ac:dyDescent="0.3">
      <c r="B10">
        <v>74</v>
      </c>
      <c r="C10">
        <v>73</v>
      </c>
      <c r="D10">
        <v>62</v>
      </c>
      <c r="E10">
        <v>154</v>
      </c>
      <c r="F10">
        <v>106</v>
      </c>
      <c r="G10">
        <v>24</v>
      </c>
      <c r="H10">
        <v>81</v>
      </c>
      <c r="I10">
        <v>103</v>
      </c>
      <c r="J10">
        <v>43</v>
      </c>
      <c r="K10">
        <v>36</v>
      </c>
      <c r="L10">
        <v>124</v>
      </c>
      <c r="M10">
        <v>94</v>
      </c>
      <c r="N10">
        <v>112</v>
      </c>
      <c r="O10">
        <v>121</v>
      </c>
      <c r="P10">
        <v>73</v>
      </c>
      <c r="Q10">
        <v>91</v>
      </c>
      <c r="R10">
        <v>132</v>
      </c>
      <c r="S10">
        <v>62</v>
      </c>
      <c r="V10">
        <v>89</v>
      </c>
      <c r="W10">
        <v>132</v>
      </c>
      <c r="Y10">
        <v>11</v>
      </c>
      <c r="Z10">
        <v>46</v>
      </c>
      <c r="AA10">
        <v>71</v>
      </c>
      <c r="AB10">
        <v>109</v>
      </c>
      <c r="AC10">
        <v>62</v>
      </c>
      <c r="AD10">
        <v>75</v>
      </c>
      <c r="AE10">
        <v>57</v>
      </c>
      <c r="AF10">
        <v>143</v>
      </c>
      <c r="AG10">
        <v>78</v>
      </c>
      <c r="AH10">
        <v>58</v>
      </c>
      <c r="AI10">
        <v>100</v>
      </c>
      <c r="AJ10">
        <v>86</v>
      </c>
      <c r="AK10">
        <v>72</v>
      </c>
      <c r="AL10">
        <v>69</v>
      </c>
      <c r="AM10">
        <v>5</v>
      </c>
      <c r="AN10">
        <v>150</v>
      </c>
      <c r="AO10">
        <v>23</v>
      </c>
    </row>
    <row r="11" spans="2:41" x14ac:dyDescent="0.3">
      <c r="B11">
        <v>23</v>
      </c>
      <c r="C11">
        <v>74</v>
      </c>
      <c r="D11">
        <v>115</v>
      </c>
      <c r="E11">
        <v>69</v>
      </c>
      <c r="F11">
        <v>161</v>
      </c>
      <c r="G11">
        <v>71</v>
      </c>
      <c r="H11">
        <v>46</v>
      </c>
      <c r="I11">
        <v>62</v>
      </c>
      <c r="J11">
        <v>1</v>
      </c>
      <c r="K11">
        <v>88</v>
      </c>
      <c r="L11">
        <v>100</v>
      </c>
      <c r="M11">
        <v>18</v>
      </c>
      <c r="N11">
        <v>62</v>
      </c>
      <c r="O11">
        <v>132</v>
      </c>
      <c r="P11">
        <v>74</v>
      </c>
      <c r="Q11">
        <v>5</v>
      </c>
      <c r="R11">
        <v>67</v>
      </c>
      <c r="S11">
        <v>53</v>
      </c>
      <c r="V11">
        <v>71</v>
      </c>
      <c r="W11">
        <v>110</v>
      </c>
      <c r="Y11">
        <v>118</v>
      </c>
      <c r="Z11">
        <v>1</v>
      </c>
      <c r="AA11">
        <v>74</v>
      </c>
      <c r="AB11">
        <v>76</v>
      </c>
      <c r="AC11">
        <v>11</v>
      </c>
      <c r="AD11">
        <v>124</v>
      </c>
      <c r="AE11">
        <v>3</v>
      </c>
      <c r="AF11">
        <v>70</v>
      </c>
      <c r="AG11">
        <v>79</v>
      </c>
      <c r="AH11">
        <v>91</v>
      </c>
      <c r="AI11">
        <v>121</v>
      </c>
      <c r="AJ11">
        <v>141</v>
      </c>
      <c r="AK11">
        <v>90</v>
      </c>
      <c r="AL11">
        <v>70</v>
      </c>
      <c r="AM11">
        <v>94</v>
      </c>
      <c r="AN11">
        <v>119</v>
      </c>
      <c r="AO11">
        <v>107</v>
      </c>
    </row>
    <row r="12" spans="2:41" x14ac:dyDescent="0.3">
      <c r="B12">
        <v>75</v>
      </c>
      <c r="C12">
        <v>75</v>
      </c>
      <c r="D12">
        <v>11</v>
      </c>
      <c r="E12">
        <v>73</v>
      </c>
      <c r="F12">
        <v>108</v>
      </c>
      <c r="G12">
        <v>72</v>
      </c>
      <c r="H12">
        <v>61</v>
      </c>
      <c r="I12">
        <v>114</v>
      </c>
      <c r="J12">
        <v>11</v>
      </c>
      <c r="K12">
        <v>154</v>
      </c>
      <c r="L12">
        <v>79</v>
      </c>
      <c r="M12">
        <v>60</v>
      </c>
      <c r="N12">
        <v>129</v>
      </c>
      <c r="O12">
        <v>127</v>
      </c>
      <c r="P12">
        <v>161</v>
      </c>
      <c r="Q12">
        <v>94</v>
      </c>
      <c r="R12">
        <v>154</v>
      </c>
      <c r="V12">
        <v>131</v>
      </c>
      <c r="W12">
        <v>80</v>
      </c>
      <c r="Y12">
        <v>135</v>
      </c>
      <c r="Z12">
        <v>47</v>
      </c>
      <c r="AA12">
        <v>107</v>
      </c>
      <c r="AB12">
        <v>100</v>
      </c>
      <c r="AC12">
        <v>65</v>
      </c>
      <c r="AD12">
        <v>76</v>
      </c>
      <c r="AE12">
        <v>32</v>
      </c>
      <c r="AF12">
        <v>24</v>
      </c>
      <c r="AG12">
        <v>132</v>
      </c>
      <c r="AH12">
        <v>59</v>
      </c>
      <c r="AI12">
        <v>110</v>
      </c>
      <c r="AJ12">
        <v>75</v>
      </c>
      <c r="AK12">
        <v>120</v>
      </c>
      <c r="AL12">
        <v>72</v>
      </c>
      <c r="AM12">
        <v>29</v>
      </c>
      <c r="AN12">
        <v>43</v>
      </c>
      <c r="AO12">
        <v>108</v>
      </c>
    </row>
    <row r="13" spans="2:41" x14ac:dyDescent="0.3">
      <c r="B13">
        <v>76</v>
      </c>
      <c r="C13">
        <v>58</v>
      </c>
      <c r="D13">
        <v>2</v>
      </c>
      <c r="E13">
        <v>77</v>
      </c>
      <c r="F13">
        <v>124</v>
      </c>
      <c r="G13">
        <v>90</v>
      </c>
      <c r="H13">
        <v>57</v>
      </c>
      <c r="I13">
        <v>63</v>
      </c>
      <c r="J13">
        <v>82</v>
      </c>
      <c r="K13">
        <v>168</v>
      </c>
      <c r="L13">
        <v>125</v>
      </c>
      <c r="M13">
        <v>133</v>
      </c>
      <c r="N13">
        <v>116</v>
      </c>
      <c r="O13">
        <v>122</v>
      </c>
      <c r="P13">
        <v>108</v>
      </c>
      <c r="Q13">
        <v>84</v>
      </c>
      <c r="R13">
        <v>24</v>
      </c>
      <c r="V13">
        <v>72</v>
      </c>
      <c r="W13">
        <v>91</v>
      </c>
      <c r="Y13">
        <v>74</v>
      </c>
      <c r="AA13">
        <v>75</v>
      </c>
      <c r="AB13">
        <v>78</v>
      </c>
      <c r="AC13">
        <v>85</v>
      </c>
      <c r="AD13">
        <v>100</v>
      </c>
      <c r="AE13">
        <v>143</v>
      </c>
      <c r="AF13">
        <v>71</v>
      </c>
      <c r="AG13">
        <v>110</v>
      </c>
      <c r="AH13">
        <v>60</v>
      </c>
      <c r="AI13">
        <v>92</v>
      </c>
      <c r="AJ13">
        <v>92</v>
      </c>
      <c r="AK13">
        <v>23</v>
      </c>
      <c r="AL13">
        <v>106</v>
      </c>
      <c r="AM13">
        <v>165</v>
      </c>
      <c r="AN13">
        <v>77</v>
      </c>
      <c r="AO13">
        <v>75</v>
      </c>
    </row>
    <row r="14" spans="2:41" x14ac:dyDescent="0.3">
      <c r="B14">
        <v>77</v>
      </c>
      <c r="C14">
        <v>59</v>
      </c>
      <c r="D14">
        <v>65</v>
      </c>
      <c r="E14">
        <v>100</v>
      </c>
      <c r="F14">
        <v>142</v>
      </c>
      <c r="G14">
        <v>106</v>
      </c>
      <c r="H14">
        <v>20</v>
      </c>
      <c r="I14">
        <v>118</v>
      </c>
      <c r="J14">
        <v>109</v>
      </c>
      <c r="K14">
        <v>70</v>
      </c>
      <c r="L14">
        <v>91</v>
      </c>
      <c r="M14">
        <v>57</v>
      </c>
      <c r="N14">
        <v>64</v>
      </c>
      <c r="O14">
        <v>102</v>
      </c>
      <c r="P14">
        <v>75</v>
      </c>
      <c r="Q14">
        <v>104</v>
      </c>
      <c r="R14">
        <v>78</v>
      </c>
      <c r="V14">
        <v>106</v>
      </c>
      <c r="W14">
        <v>92</v>
      </c>
      <c r="Y14">
        <v>100</v>
      </c>
      <c r="AA14">
        <v>142</v>
      </c>
      <c r="AB14">
        <v>79</v>
      </c>
      <c r="AC14">
        <v>3</v>
      </c>
      <c r="AD14">
        <v>22</v>
      </c>
      <c r="AE14">
        <v>148</v>
      </c>
      <c r="AF14">
        <v>72</v>
      </c>
      <c r="AG14">
        <v>80</v>
      </c>
      <c r="AH14">
        <v>5</v>
      </c>
      <c r="AI14">
        <v>59</v>
      </c>
      <c r="AJ14">
        <v>144</v>
      </c>
      <c r="AK14">
        <v>107</v>
      </c>
      <c r="AL14">
        <v>120</v>
      </c>
      <c r="AN14">
        <v>58</v>
      </c>
      <c r="AO14">
        <v>142</v>
      </c>
    </row>
    <row r="15" spans="2:41" x14ac:dyDescent="0.3">
      <c r="B15">
        <v>78</v>
      </c>
      <c r="C15">
        <v>141</v>
      </c>
      <c r="D15">
        <v>91</v>
      </c>
      <c r="E15">
        <v>121</v>
      </c>
      <c r="F15">
        <v>76</v>
      </c>
      <c r="G15">
        <v>73</v>
      </c>
      <c r="H15">
        <v>118</v>
      </c>
      <c r="I15">
        <v>11</v>
      </c>
      <c r="J15">
        <v>58</v>
      </c>
      <c r="K15">
        <v>158</v>
      </c>
      <c r="L15">
        <v>59</v>
      </c>
      <c r="M15">
        <v>63</v>
      </c>
      <c r="N15">
        <v>47</v>
      </c>
      <c r="O15">
        <v>57</v>
      </c>
      <c r="P15">
        <v>124</v>
      </c>
      <c r="Q15">
        <v>2</v>
      </c>
      <c r="R15">
        <v>80</v>
      </c>
      <c r="V15">
        <v>73</v>
      </c>
      <c r="W15">
        <v>59</v>
      </c>
      <c r="Y15">
        <v>63</v>
      </c>
      <c r="AA15">
        <v>109</v>
      </c>
      <c r="AB15">
        <v>125</v>
      </c>
      <c r="AC15">
        <v>30</v>
      </c>
      <c r="AD15">
        <v>11</v>
      </c>
      <c r="AE15">
        <v>33</v>
      </c>
      <c r="AF15">
        <v>90</v>
      </c>
      <c r="AG15">
        <v>91</v>
      </c>
      <c r="AH15">
        <v>94</v>
      </c>
      <c r="AI15">
        <v>93</v>
      </c>
      <c r="AJ15">
        <v>65</v>
      </c>
      <c r="AK15">
        <v>124</v>
      </c>
      <c r="AL15">
        <v>107</v>
      </c>
      <c r="AN15">
        <v>80</v>
      </c>
      <c r="AO15">
        <v>80</v>
      </c>
    </row>
    <row r="16" spans="2:41" x14ac:dyDescent="0.3">
      <c r="B16">
        <v>79</v>
      </c>
      <c r="C16">
        <v>82</v>
      </c>
      <c r="D16">
        <v>141</v>
      </c>
      <c r="E16">
        <v>92</v>
      </c>
      <c r="F16">
        <v>77</v>
      </c>
      <c r="G16">
        <v>74</v>
      </c>
      <c r="H16">
        <v>53</v>
      </c>
      <c r="I16">
        <v>3</v>
      </c>
      <c r="J16">
        <v>121</v>
      </c>
      <c r="K16">
        <v>89</v>
      </c>
      <c r="L16">
        <v>126</v>
      </c>
      <c r="M16">
        <v>101</v>
      </c>
      <c r="N16">
        <v>53</v>
      </c>
      <c r="O16">
        <v>96</v>
      </c>
      <c r="P16">
        <v>109</v>
      </c>
      <c r="Q16">
        <v>130</v>
      </c>
      <c r="R16">
        <v>113</v>
      </c>
      <c r="V16">
        <v>120</v>
      </c>
      <c r="W16">
        <v>60</v>
      </c>
      <c r="Y16">
        <v>29</v>
      </c>
      <c r="AA16">
        <v>76</v>
      </c>
      <c r="AB16">
        <v>121</v>
      </c>
      <c r="AC16">
        <v>58</v>
      </c>
      <c r="AD16">
        <v>118</v>
      </c>
      <c r="AE16">
        <v>36</v>
      </c>
      <c r="AF16">
        <v>106</v>
      </c>
      <c r="AG16">
        <v>92</v>
      </c>
      <c r="AH16">
        <v>79</v>
      </c>
      <c r="AI16">
        <v>111</v>
      </c>
      <c r="AJ16">
        <v>88</v>
      </c>
      <c r="AK16">
        <v>76</v>
      </c>
      <c r="AL16">
        <v>108</v>
      </c>
      <c r="AN16">
        <v>74</v>
      </c>
      <c r="AO16">
        <v>144</v>
      </c>
    </row>
    <row r="17" spans="2:41" x14ac:dyDescent="0.3">
      <c r="B17">
        <v>80</v>
      </c>
      <c r="C17">
        <v>153</v>
      </c>
      <c r="D17">
        <v>82</v>
      </c>
      <c r="E17">
        <v>141</v>
      </c>
      <c r="F17">
        <v>100</v>
      </c>
      <c r="G17">
        <v>23</v>
      </c>
      <c r="H17">
        <v>117</v>
      </c>
      <c r="I17">
        <v>117</v>
      </c>
      <c r="J17">
        <v>110</v>
      </c>
      <c r="K17">
        <v>71</v>
      </c>
      <c r="L17">
        <v>5</v>
      </c>
      <c r="M17">
        <v>122</v>
      </c>
      <c r="N17">
        <v>132</v>
      </c>
      <c r="O17">
        <v>28</v>
      </c>
      <c r="P17">
        <v>76</v>
      </c>
      <c r="Q17">
        <v>99</v>
      </c>
      <c r="R17">
        <v>47</v>
      </c>
      <c r="V17">
        <v>23</v>
      </c>
      <c r="W17">
        <v>93</v>
      </c>
      <c r="Y17">
        <v>46</v>
      </c>
      <c r="AA17">
        <v>100</v>
      </c>
      <c r="AB17">
        <v>132</v>
      </c>
      <c r="AC17">
        <v>131</v>
      </c>
      <c r="AD17">
        <v>53</v>
      </c>
      <c r="AE17">
        <v>107</v>
      </c>
      <c r="AF17">
        <v>120</v>
      </c>
      <c r="AG17">
        <v>59</v>
      </c>
      <c r="AH17">
        <v>92</v>
      </c>
      <c r="AI17">
        <v>53</v>
      </c>
      <c r="AJ17">
        <v>41</v>
      </c>
      <c r="AK17">
        <v>100</v>
      </c>
      <c r="AL17">
        <v>78</v>
      </c>
      <c r="AN17">
        <v>115</v>
      </c>
      <c r="AO17">
        <v>59</v>
      </c>
    </row>
    <row r="18" spans="2:41" x14ac:dyDescent="0.3">
      <c r="B18">
        <v>81</v>
      </c>
      <c r="C18">
        <v>1</v>
      </c>
      <c r="D18">
        <v>153</v>
      </c>
      <c r="E18">
        <v>58</v>
      </c>
      <c r="F18">
        <v>79</v>
      </c>
      <c r="G18">
        <v>107</v>
      </c>
      <c r="H18">
        <v>36</v>
      </c>
      <c r="I18">
        <v>132</v>
      </c>
      <c r="J18">
        <v>124</v>
      </c>
      <c r="K18">
        <v>90</v>
      </c>
      <c r="L18">
        <v>81</v>
      </c>
      <c r="M18">
        <v>127</v>
      </c>
      <c r="N18">
        <v>80</v>
      </c>
      <c r="O18">
        <v>36</v>
      </c>
      <c r="P18">
        <v>79</v>
      </c>
      <c r="Q18">
        <v>69</v>
      </c>
      <c r="R18">
        <v>64</v>
      </c>
      <c r="V18">
        <v>107</v>
      </c>
      <c r="W18">
        <v>5</v>
      </c>
      <c r="Y18">
        <v>3</v>
      </c>
      <c r="AA18">
        <v>79</v>
      </c>
      <c r="AB18">
        <v>110</v>
      </c>
      <c r="AC18">
        <v>72</v>
      </c>
      <c r="AD18">
        <v>3</v>
      </c>
      <c r="AE18">
        <v>132</v>
      </c>
      <c r="AF18">
        <v>108</v>
      </c>
      <c r="AG18">
        <v>60</v>
      </c>
      <c r="AH18">
        <v>75</v>
      </c>
      <c r="AI18">
        <v>118</v>
      </c>
      <c r="AJ18">
        <v>155</v>
      </c>
      <c r="AK18">
        <v>78</v>
      </c>
      <c r="AL18">
        <v>79</v>
      </c>
      <c r="AN18">
        <v>132</v>
      </c>
      <c r="AO18">
        <v>81</v>
      </c>
    </row>
    <row r="19" spans="2:41" x14ac:dyDescent="0.3">
      <c r="B19">
        <v>82</v>
      </c>
      <c r="C19">
        <v>57</v>
      </c>
      <c r="D19">
        <v>94</v>
      </c>
      <c r="E19">
        <v>110</v>
      </c>
      <c r="F19">
        <v>121</v>
      </c>
      <c r="G19">
        <v>108</v>
      </c>
      <c r="H19">
        <v>88</v>
      </c>
      <c r="J19">
        <v>118</v>
      </c>
      <c r="K19">
        <v>73</v>
      </c>
      <c r="L19">
        <v>101</v>
      </c>
      <c r="M19">
        <v>115</v>
      </c>
      <c r="N19">
        <v>3</v>
      </c>
      <c r="O19">
        <v>143</v>
      </c>
      <c r="P19">
        <v>58</v>
      </c>
      <c r="Q19">
        <v>33</v>
      </c>
      <c r="R19">
        <v>131</v>
      </c>
      <c r="V19">
        <v>124</v>
      </c>
      <c r="W19">
        <v>133</v>
      </c>
      <c r="Y19">
        <v>47</v>
      </c>
      <c r="AA19">
        <v>58</v>
      </c>
      <c r="AB19">
        <v>91</v>
      </c>
      <c r="AC19">
        <v>106</v>
      </c>
      <c r="AD19">
        <v>116</v>
      </c>
      <c r="AE19">
        <v>133</v>
      </c>
      <c r="AF19">
        <v>75</v>
      </c>
      <c r="AG19">
        <v>93</v>
      </c>
      <c r="AH19">
        <v>47</v>
      </c>
      <c r="AI19">
        <v>150</v>
      </c>
      <c r="AJ19">
        <v>168</v>
      </c>
      <c r="AK19">
        <v>79</v>
      </c>
      <c r="AL19">
        <v>80</v>
      </c>
      <c r="AN19">
        <v>110</v>
      </c>
      <c r="AO19">
        <v>141</v>
      </c>
    </row>
    <row r="20" spans="2:41" x14ac:dyDescent="0.3">
      <c r="B20">
        <v>83</v>
      </c>
      <c r="C20">
        <v>160</v>
      </c>
      <c r="D20">
        <v>29</v>
      </c>
      <c r="E20">
        <v>59</v>
      </c>
      <c r="F20">
        <v>110</v>
      </c>
      <c r="G20">
        <v>75</v>
      </c>
      <c r="H20">
        <v>163</v>
      </c>
      <c r="J20">
        <v>46</v>
      </c>
      <c r="K20">
        <v>120</v>
      </c>
      <c r="L20">
        <v>122</v>
      </c>
      <c r="M20">
        <v>118</v>
      </c>
      <c r="N20">
        <v>148</v>
      </c>
      <c r="O20">
        <v>24</v>
      </c>
      <c r="P20">
        <v>125</v>
      </c>
      <c r="Q20">
        <v>61</v>
      </c>
      <c r="R20">
        <v>100</v>
      </c>
      <c r="V20">
        <v>109</v>
      </c>
      <c r="W20">
        <v>81</v>
      </c>
      <c r="AA20">
        <v>125</v>
      </c>
      <c r="AB20">
        <v>92</v>
      </c>
      <c r="AC20">
        <v>120</v>
      </c>
      <c r="AD20">
        <v>140</v>
      </c>
      <c r="AE20">
        <v>100</v>
      </c>
      <c r="AF20">
        <v>124</v>
      </c>
      <c r="AG20">
        <v>126</v>
      </c>
      <c r="AH20">
        <v>132</v>
      </c>
      <c r="AI20">
        <v>157</v>
      </c>
      <c r="AJ20">
        <v>68</v>
      </c>
      <c r="AK20">
        <v>58</v>
      </c>
      <c r="AL20">
        <v>91</v>
      </c>
      <c r="AN20">
        <v>84</v>
      </c>
      <c r="AO20">
        <v>82</v>
      </c>
    </row>
    <row r="21" spans="2:41" x14ac:dyDescent="0.3">
      <c r="B21">
        <v>63</v>
      </c>
      <c r="C21">
        <v>62</v>
      </c>
      <c r="D21">
        <v>53</v>
      </c>
      <c r="E21">
        <v>81</v>
      </c>
      <c r="F21">
        <v>91</v>
      </c>
      <c r="G21">
        <v>109</v>
      </c>
      <c r="H21">
        <v>158</v>
      </c>
      <c r="J21">
        <v>3</v>
      </c>
      <c r="K21">
        <v>23</v>
      </c>
      <c r="L21">
        <v>112</v>
      </c>
      <c r="M21">
        <v>103</v>
      </c>
      <c r="O21">
        <v>74</v>
      </c>
      <c r="P21">
        <v>121</v>
      </c>
      <c r="R21">
        <v>91</v>
      </c>
      <c r="V21">
        <v>76</v>
      </c>
      <c r="W21">
        <v>164</v>
      </c>
      <c r="AA21">
        <v>80</v>
      </c>
      <c r="AB21">
        <v>59</v>
      </c>
      <c r="AC21">
        <v>74</v>
      </c>
      <c r="AD21">
        <v>58</v>
      </c>
      <c r="AE21">
        <v>124</v>
      </c>
      <c r="AF21">
        <v>142</v>
      </c>
      <c r="AG21">
        <v>5</v>
      </c>
      <c r="AH21">
        <v>116</v>
      </c>
      <c r="AI21">
        <v>116</v>
      </c>
      <c r="AJ21">
        <v>158</v>
      </c>
      <c r="AK21">
        <v>125</v>
      </c>
      <c r="AL21">
        <v>133</v>
      </c>
      <c r="AN21">
        <v>18</v>
      </c>
      <c r="AO21">
        <v>103</v>
      </c>
    </row>
    <row r="22" spans="2:41" x14ac:dyDescent="0.3">
      <c r="B22">
        <v>84</v>
      </c>
      <c r="C22">
        <v>84</v>
      </c>
      <c r="E22">
        <v>82</v>
      </c>
      <c r="F22">
        <v>92</v>
      </c>
      <c r="G22">
        <v>76</v>
      </c>
      <c r="H22">
        <v>58</v>
      </c>
      <c r="J22">
        <v>116</v>
      </c>
      <c r="K22">
        <v>108</v>
      </c>
      <c r="L22">
        <v>57</v>
      </c>
      <c r="M22">
        <v>47</v>
      </c>
      <c r="O22">
        <v>107</v>
      </c>
      <c r="P22">
        <v>132</v>
      </c>
      <c r="R22">
        <v>61</v>
      </c>
      <c r="V22">
        <v>77</v>
      </c>
      <c r="W22">
        <v>141</v>
      </c>
      <c r="AA22">
        <v>91</v>
      </c>
      <c r="AB22">
        <v>60</v>
      </c>
      <c r="AC22">
        <v>109</v>
      </c>
      <c r="AD22">
        <v>101</v>
      </c>
      <c r="AE22">
        <v>102</v>
      </c>
      <c r="AF22">
        <v>109</v>
      </c>
      <c r="AG22">
        <v>133</v>
      </c>
      <c r="AH22">
        <v>148</v>
      </c>
      <c r="AI22">
        <v>109</v>
      </c>
      <c r="AJ22">
        <v>89</v>
      </c>
      <c r="AK22">
        <v>110</v>
      </c>
      <c r="AL22">
        <v>46</v>
      </c>
      <c r="AN22">
        <v>85</v>
      </c>
      <c r="AO22">
        <v>22</v>
      </c>
    </row>
    <row r="23" spans="2:41" x14ac:dyDescent="0.3">
      <c r="B23">
        <v>3</v>
      </c>
      <c r="C23">
        <v>66</v>
      </c>
      <c r="E23">
        <v>153</v>
      </c>
      <c r="F23">
        <v>59</v>
      </c>
      <c r="G23">
        <v>77</v>
      </c>
      <c r="H23">
        <v>121</v>
      </c>
      <c r="J23">
        <v>47</v>
      </c>
      <c r="K23">
        <v>109</v>
      </c>
      <c r="L23">
        <v>20</v>
      </c>
      <c r="M23">
        <v>86</v>
      </c>
      <c r="O23">
        <v>124</v>
      </c>
      <c r="P23">
        <v>80</v>
      </c>
      <c r="R23">
        <v>157</v>
      </c>
      <c r="V23">
        <v>78</v>
      </c>
      <c r="W23">
        <v>82</v>
      </c>
      <c r="AA23">
        <v>59</v>
      </c>
      <c r="AB23">
        <v>93</v>
      </c>
      <c r="AC23">
        <v>91</v>
      </c>
      <c r="AD23">
        <v>63</v>
      </c>
      <c r="AE23">
        <v>84</v>
      </c>
      <c r="AF23">
        <v>76</v>
      </c>
      <c r="AG23">
        <v>81</v>
      </c>
      <c r="AI23">
        <v>91</v>
      </c>
      <c r="AJ23">
        <v>73</v>
      </c>
      <c r="AK23">
        <v>80</v>
      </c>
      <c r="AL23">
        <v>114</v>
      </c>
      <c r="AN23">
        <v>97</v>
      </c>
      <c r="AO23">
        <v>114</v>
      </c>
    </row>
    <row r="24" spans="2:41" x14ac:dyDescent="0.3">
      <c r="B24">
        <v>47</v>
      </c>
      <c r="C24">
        <v>14</v>
      </c>
      <c r="E24">
        <v>32</v>
      </c>
      <c r="F24">
        <v>60</v>
      </c>
      <c r="G24">
        <v>100</v>
      </c>
      <c r="H24">
        <v>153</v>
      </c>
      <c r="J24">
        <v>117</v>
      </c>
      <c r="K24">
        <v>100</v>
      </c>
      <c r="L24">
        <v>115</v>
      </c>
      <c r="M24">
        <v>62</v>
      </c>
      <c r="O24">
        <v>80</v>
      </c>
      <c r="P24">
        <v>91</v>
      </c>
      <c r="R24">
        <v>66</v>
      </c>
      <c r="V24">
        <v>79</v>
      </c>
      <c r="W24">
        <v>111</v>
      </c>
      <c r="AA24">
        <v>60</v>
      </c>
      <c r="AB24">
        <v>126</v>
      </c>
      <c r="AC24">
        <v>93</v>
      </c>
      <c r="AD24">
        <v>29</v>
      </c>
      <c r="AE24">
        <v>18</v>
      </c>
      <c r="AF24">
        <v>77</v>
      </c>
      <c r="AG24">
        <v>164</v>
      </c>
      <c r="AI24">
        <v>144</v>
      </c>
      <c r="AJ24">
        <v>74</v>
      </c>
      <c r="AK24">
        <v>91</v>
      </c>
      <c r="AL24">
        <v>18</v>
      </c>
      <c r="AN24">
        <v>4</v>
      </c>
      <c r="AO24">
        <v>84</v>
      </c>
    </row>
    <row r="25" spans="2:41" x14ac:dyDescent="0.3">
      <c r="B25">
        <v>85</v>
      </c>
      <c r="C25">
        <v>89</v>
      </c>
      <c r="E25">
        <v>71</v>
      </c>
      <c r="F25">
        <v>5</v>
      </c>
      <c r="G25">
        <v>78</v>
      </c>
      <c r="H25">
        <v>122</v>
      </c>
      <c r="J25">
        <v>53</v>
      </c>
      <c r="K25">
        <v>22</v>
      </c>
      <c r="L25">
        <v>18</v>
      </c>
      <c r="M25">
        <v>104</v>
      </c>
      <c r="O25">
        <v>92</v>
      </c>
      <c r="P25">
        <v>92</v>
      </c>
      <c r="R25">
        <v>2</v>
      </c>
      <c r="V25">
        <v>58</v>
      </c>
      <c r="W25">
        <v>122</v>
      </c>
      <c r="AA25">
        <v>133</v>
      </c>
      <c r="AB25">
        <v>5</v>
      </c>
      <c r="AC25">
        <v>164</v>
      </c>
      <c r="AD25">
        <v>111</v>
      </c>
      <c r="AE25">
        <v>92</v>
      </c>
      <c r="AF25">
        <v>100</v>
      </c>
      <c r="AG25">
        <v>141</v>
      </c>
      <c r="AI25">
        <v>28</v>
      </c>
      <c r="AJ25">
        <v>108</v>
      </c>
      <c r="AK25">
        <v>60</v>
      </c>
      <c r="AL25">
        <v>97</v>
      </c>
      <c r="AO25">
        <v>28</v>
      </c>
    </row>
    <row r="26" spans="2:41" x14ac:dyDescent="0.3">
      <c r="B26">
        <v>28</v>
      </c>
      <c r="C26">
        <v>121</v>
      </c>
      <c r="E26">
        <v>70</v>
      </c>
      <c r="F26">
        <v>81</v>
      </c>
      <c r="G26">
        <v>110</v>
      </c>
      <c r="H26">
        <v>1</v>
      </c>
      <c r="J26">
        <v>65</v>
      </c>
      <c r="K26">
        <v>62</v>
      </c>
      <c r="L26">
        <v>85</v>
      </c>
      <c r="M26">
        <v>113</v>
      </c>
      <c r="O26">
        <v>111</v>
      </c>
      <c r="P26">
        <v>60</v>
      </c>
      <c r="R26">
        <v>65</v>
      </c>
      <c r="V26">
        <v>125</v>
      </c>
      <c r="W26">
        <v>94</v>
      </c>
      <c r="AA26">
        <v>81</v>
      </c>
      <c r="AB26">
        <v>133</v>
      </c>
      <c r="AC26">
        <v>101</v>
      </c>
      <c r="AD26">
        <v>152</v>
      </c>
      <c r="AE26">
        <v>91</v>
      </c>
      <c r="AF26">
        <v>78</v>
      </c>
      <c r="AG26">
        <v>82</v>
      </c>
      <c r="AI26">
        <v>64</v>
      </c>
      <c r="AJ26">
        <v>124</v>
      </c>
      <c r="AK26">
        <v>5</v>
      </c>
      <c r="AL26">
        <v>75</v>
      </c>
      <c r="AO26">
        <v>76</v>
      </c>
    </row>
    <row r="27" spans="2:41" x14ac:dyDescent="0.3">
      <c r="B27">
        <v>18</v>
      </c>
      <c r="C27">
        <v>91</v>
      </c>
      <c r="E27">
        <v>90</v>
      </c>
      <c r="F27">
        <v>141</v>
      </c>
      <c r="G27">
        <v>80</v>
      </c>
      <c r="H27">
        <v>28</v>
      </c>
      <c r="K27">
        <v>63</v>
      </c>
      <c r="L27">
        <v>83</v>
      </c>
      <c r="M27">
        <v>112</v>
      </c>
      <c r="O27">
        <v>101</v>
      </c>
      <c r="P27">
        <v>133</v>
      </c>
      <c r="R27">
        <v>128</v>
      </c>
      <c r="V27">
        <v>121</v>
      </c>
      <c r="W27">
        <v>46</v>
      </c>
      <c r="AA27">
        <v>57</v>
      </c>
      <c r="AB27">
        <v>81</v>
      </c>
      <c r="AC27">
        <v>112</v>
      </c>
      <c r="AD27">
        <v>166</v>
      </c>
      <c r="AE27">
        <v>90</v>
      </c>
      <c r="AF27">
        <v>79</v>
      </c>
      <c r="AG27">
        <v>122</v>
      </c>
      <c r="AI27">
        <v>85</v>
      </c>
      <c r="AJ27">
        <v>109</v>
      </c>
      <c r="AK27">
        <v>82</v>
      </c>
      <c r="AL27">
        <v>125</v>
      </c>
      <c r="AO27">
        <v>58</v>
      </c>
    </row>
    <row r="28" spans="2:41" x14ac:dyDescent="0.3">
      <c r="B28">
        <v>29</v>
      </c>
      <c r="C28">
        <v>68</v>
      </c>
      <c r="E28">
        <v>124</v>
      </c>
      <c r="F28">
        <v>82</v>
      </c>
      <c r="G28">
        <v>91</v>
      </c>
      <c r="H28">
        <v>113</v>
      </c>
      <c r="K28">
        <v>47</v>
      </c>
      <c r="L28">
        <v>63</v>
      </c>
      <c r="M28">
        <v>21</v>
      </c>
      <c r="O28">
        <v>94</v>
      </c>
      <c r="P28">
        <v>141</v>
      </c>
      <c r="V28">
        <v>132</v>
      </c>
      <c r="W28">
        <v>22</v>
      </c>
      <c r="AA28">
        <v>20</v>
      </c>
      <c r="AB28">
        <v>164</v>
      </c>
      <c r="AC28">
        <v>61</v>
      </c>
      <c r="AD28">
        <v>154</v>
      </c>
      <c r="AE28">
        <v>89</v>
      </c>
      <c r="AF28">
        <v>58</v>
      </c>
      <c r="AG28">
        <v>94</v>
      </c>
      <c r="AI28">
        <v>119</v>
      </c>
      <c r="AJ28">
        <v>100</v>
      </c>
      <c r="AK28">
        <v>111</v>
      </c>
      <c r="AL28">
        <v>126</v>
      </c>
      <c r="AO28">
        <v>125</v>
      </c>
    </row>
    <row r="29" spans="2:41" x14ac:dyDescent="0.3">
      <c r="B29">
        <v>33</v>
      </c>
      <c r="C29">
        <v>80</v>
      </c>
      <c r="E29">
        <v>76</v>
      </c>
      <c r="F29">
        <v>111</v>
      </c>
      <c r="G29">
        <v>92</v>
      </c>
      <c r="H29">
        <v>100</v>
      </c>
      <c r="K29">
        <v>28</v>
      </c>
      <c r="L29">
        <v>47</v>
      </c>
      <c r="M29">
        <v>144</v>
      </c>
      <c r="O29">
        <v>112</v>
      </c>
      <c r="P29">
        <v>153</v>
      </c>
      <c r="V29">
        <v>91</v>
      </c>
      <c r="W29">
        <v>114</v>
      </c>
      <c r="AA29">
        <v>63</v>
      </c>
      <c r="AB29">
        <v>141</v>
      </c>
      <c r="AC29">
        <v>103</v>
      </c>
      <c r="AD29">
        <v>24</v>
      </c>
      <c r="AE29">
        <v>88</v>
      </c>
      <c r="AF29">
        <v>125</v>
      </c>
      <c r="AG29">
        <v>46</v>
      </c>
      <c r="AI29">
        <v>130</v>
      </c>
      <c r="AJ29">
        <v>91</v>
      </c>
      <c r="AK29">
        <v>81</v>
      </c>
      <c r="AL29">
        <v>5</v>
      </c>
      <c r="AO29">
        <v>132</v>
      </c>
    </row>
    <row r="30" spans="2:41" x14ac:dyDescent="0.3">
      <c r="B30">
        <v>36</v>
      </c>
      <c r="C30">
        <v>115</v>
      </c>
      <c r="E30">
        <v>1</v>
      </c>
      <c r="F30">
        <v>127</v>
      </c>
      <c r="G30">
        <v>59</v>
      </c>
      <c r="H30">
        <v>72</v>
      </c>
      <c r="K30">
        <v>97</v>
      </c>
      <c r="L30">
        <v>104</v>
      </c>
      <c r="M30">
        <v>81</v>
      </c>
      <c r="O30">
        <v>116</v>
      </c>
      <c r="P30">
        <v>111</v>
      </c>
      <c r="V30">
        <v>92</v>
      </c>
      <c r="W30">
        <v>63</v>
      </c>
      <c r="AA30">
        <v>116</v>
      </c>
      <c r="AB30">
        <v>82</v>
      </c>
      <c r="AC30">
        <v>63</v>
      </c>
      <c r="AD30">
        <v>73</v>
      </c>
      <c r="AE30">
        <v>87</v>
      </c>
      <c r="AF30">
        <v>121</v>
      </c>
      <c r="AG30">
        <v>114</v>
      </c>
      <c r="AJ30">
        <v>59</v>
      </c>
      <c r="AK30">
        <v>101</v>
      </c>
      <c r="AL30">
        <v>164</v>
      </c>
      <c r="AO30">
        <v>110</v>
      </c>
    </row>
    <row r="31" spans="2:41" x14ac:dyDescent="0.3">
      <c r="B31">
        <v>41</v>
      </c>
      <c r="C31">
        <v>11</v>
      </c>
      <c r="E31">
        <v>115</v>
      </c>
      <c r="F31">
        <v>94</v>
      </c>
      <c r="G31">
        <v>60</v>
      </c>
      <c r="H31">
        <v>108</v>
      </c>
      <c r="K31">
        <v>79</v>
      </c>
      <c r="L31">
        <v>28</v>
      </c>
      <c r="M31">
        <v>31</v>
      </c>
      <c r="O31">
        <v>113</v>
      </c>
      <c r="P31">
        <v>101</v>
      </c>
      <c r="V31">
        <v>59</v>
      </c>
      <c r="W31">
        <v>47</v>
      </c>
      <c r="AA31">
        <v>11</v>
      </c>
      <c r="AB31">
        <v>111</v>
      </c>
      <c r="AC31">
        <v>139</v>
      </c>
      <c r="AD31">
        <v>74</v>
      </c>
      <c r="AE31">
        <v>86</v>
      </c>
      <c r="AF31">
        <v>132</v>
      </c>
      <c r="AG31">
        <v>63</v>
      </c>
      <c r="AJ31">
        <v>112</v>
      </c>
      <c r="AK31">
        <v>94</v>
      </c>
      <c r="AL31">
        <v>63</v>
      </c>
      <c r="AO31">
        <v>46</v>
      </c>
    </row>
    <row r="32" spans="2:41" x14ac:dyDescent="0.3">
      <c r="B32">
        <v>87</v>
      </c>
      <c r="C32">
        <v>104</v>
      </c>
      <c r="E32">
        <v>104</v>
      </c>
      <c r="F32">
        <v>129</v>
      </c>
      <c r="G32">
        <v>5</v>
      </c>
      <c r="H32">
        <v>91</v>
      </c>
      <c r="K32">
        <v>91</v>
      </c>
      <c r="L32">
        <v>66</v>
      </c>
      <c r="M32">
        <v>36</v>
      </c>
      <c r="O32">
        <v>22</v>
      </c>
      <c r="P32">
        <v>127</v>
      </c>
      <c r="V32">
        <v>60</v>
      </c>
      <c r="W32">
        <v>97</v>
      </c>
      <c r="AA32">
        <v>117</v>
      </c>
      <c r="AB32">
        <v>122</v>
      </c>
      <c r="AC32">
        <v>73</v>
      </c>
      <c r="AD32">
        <v>107</v>
      </c>
      <c r="AE32">
        <v>85</v>
      </c>
      <c r="AF32">
        <v>92</v>
      </c>
      <c r="AG32">
        <v>47</v>
      </c>
      <c r="AJ32">
        <v>61</v>
      </c>
      <c r="AK32">
        <v>46</v>
      </c>
      <c r="AL32">
        <v>139</v>
      </c>
      <c r="AO32">
        <v>102</v>
      </c>
    </row>
    <row r="33" spans="2:41" x14ac:dyDescent="0.3">
      <c r="B33">
        <v>88</v>
      </c>
      <c r="C33">
        <v>2</v>
      </c>
      <c r="E33">
        <v>2</v>
      </c>
      <c r="F33">
        <v>1</v>
      </c>
      <c r="G33">
        <v>82</v>
      </c>
      <c r="H33">
        <v>59</v>
      </c>
      <c r="K33">
        <v>59</v>
      </c>
      <c r="L33">
        <v>119</v>
      </c>
      <c r="M33">
        <v>108</v>
      </c>
      <c r="O33">
        <v>65</v>
      </c>
      <c r="P33">
        <v>122</v>
      </c>
      <c r="V33">
        <v>126</v>
      </c>
      <c r="W33">
        <v>135</v>
      </c>
      <c r="AA33">
        <v>33</v>
      </c>
      <c r="AB33">
        <v>94</v>
      </c>
      <c r="AC33">
        <v>92</v>
      </c>
      <c r="AD33">
        <v>79</v>
      </c>
      <c r="AE33">
        <v>83</v>
      </c>
      <c r="AF33">
        <v>144</v>
      </c>
      <c r="AG33">
        <v>97</v>
      </c>
      <c r="AJ33">
        <v>22</v>
      </c>
      <c r="AK33">
        <v>61</v>
      </c>
      <c r="AL33">
        <v>100</v>
      </c>
      <c r="AO33">
        <v>57</v>
      </c>
    </row>
    <row r="34" spans="2:41" x14ac:dyDescent="0.3">
      <c r="B34">
        <v>89</v>
      </c>
      <c r="C34">
        <v>36</v>
      </c>
      <c r="E34">
        <v>103</v>
      </c>
      <c r="F34">
        <v>61</v>
      </c>
      <c r="G34">
        <v>111</v>
      </c>
      <c r="H34">
        <v>111</v>
      </c>
      <c r="K34">
        <v>148</v>
      </c>
      <c r="L34">
        <v>113</v>
      </c>
      <c r="M34">
        <v>100</v>
      </c>
      <c r="O34">
        <v>129</v>
      </c>
      <c r="P34">
        <v>46</v>
      </c>
      <c r="V34">
        <v>5</v>
      </c>
      <c r="W34">
        <v>136</v>
      </c>
      <c r="AA34">
        <v>143</v>
      </c>
      <c r="AB34">
        <v>46</v>
      </c>
      <c r="AC34">
        <v>153</v>
      </c>
      <c r="AD34">
        <v>92</v>
      </c>
      <c r="AE34">
        <v>82</v>
      </c>
      <c r="AF34">
        <v>59</v>
      </c>
      <c r="AG34">
        <v>156</v>
      </c>
      <c r="AJ34">
        <v>63</v>
      </c>
      <c r="AK34">
        <v>22</v>
      </c>
      <c r="AL34">
        <v>156</v>
      </c>
      <c r="AO34">
        <v>83</v>
      </c>
    </row>
    <row r="35" spans="2:41" x14ac:dyDescent="0.3">
      <c r="B35">
        <v>90</v>
      </c>
      <c r="C35">
        <v>143</v>
      </c>
      <c r="E35">
        <v>96</v>
      </c>
      <c r="F35">
        <v>103</v>
      </c>
      <c r="G35">
        <v>101</v>
      </c>
      <c r="H35">
        <v>94</v>
      </c>
      <c r="K35">
        <v>152</v>
      </c>
      <c r="L35">
        <v>39</v>
      </c>
      <c r="M35">
        <v>61</v>
      </c>
      <c r="O35">
        <v>83</v>
      </c>
      <c r="P35">
        <v>115</v>
      </c>
      <c r="V35">
        <v>133</v>
      </c>
      <c r="W35">
        <v>67</v>
      </c>
      <c r="AA35">
        <v>89</v>
      </c>
      <c r="AB35">
        <v>61</v>
      </c>
      <c r="AC35">
        <v>127</v>
      </c>
      <c r="AD35">
        <v>59</v>
      </c>
      <c r="AE35">
        <v>81</v>
      </c>
      <c r="AF35">
        <v>60</v>
      </c>
      <c r="AG35">
        <v>135</v>
      </c>
      <c r="AJ35">
        <v>28</v>
      </c>
      <c r="AK35">
        <v>20</v>
      </c>
      <c r="AL35">
        <v>104</v>
      </c>
      <c r="AO35">
        <v>159</v>
      </c>
    </row>
    <row r="36" spans="2:41" x14ac:dyDescent="0.3">
      <c r="B36">
        <v>91</v>
      </c>
      <c r="C36">
        <v>161</v>
      </c>
      <c r="E36">
        <v>46</v>
      </c>
      <c r="F36">
        <v>84</v>
      </c>
      <c r="G36">
        <v>94</v>
      </c>
      <c r="H36">
        <v>112</v>
      </c>
      <c r="K36">
        <v>30</v>
      </c>
      <c r="L36">
        <v>67</v>
      </c>
      <c r="M36">
        <v>129</v>
      </c>
      <c r="O36">
        <v>47</v>
      </c>
      <c r="P36">
        <v>18</v>
      </c>
      <c r="V36">
        <v>81</v>
      </c>
      <c r="W36">
        <v>88</v>
      </c>
      <c r="AA36">
        <v>106</v>
      </c>
      <c r="AB36">
        <v>102</v>
      </c>
      <c r="AC36">
        <v>75</v>
      </c>
      <c r="AD36">
        <v>133</v>
      </c>
      <c r="AE36">
        <v>80</v>
      </c>
      <c r="AF36">
        <v>5</v>
      </c>
      <c r="AG36">
        <v>136</v>
      </c>
      <c r="AJ36">
        <v>148</v>
      </c>
      <c r="AK36">
        <v>114</v>
      </c>
      <c r="AL36">
        <v>105</v>
      </c>
      <c r="AO36">
        <v>119</v>
      </c>
    </row>
    <row r="37" spans="2:41" x14ac:dyDescent="0.3">
      <c r="B37">
        <v>92</v>
      </c>
      <c r="C37">
        <v>47</v>
      </c>
      <c r="E37">
        <v>129</v>
      </c>
      <c r="F37">
        <v>83</v>
      </c>
      <c r="G37">
        <v>112</v>
      </c>
      <c r="H37">
        <v>22</v>
      </c>
      <c r="K37">
        <v>32</v>
      </c>
      <c r="L37">
        <v>69</v>
      </c>
      <c r="M37">
        <v>136</v>
      </c>
      <c r="O37">
        <v>109</v>
      </c>
      <c r="P37">
        <v>65</v>
      </c>
      <c r="V37">
        <v>82</v>
      </c>
      <c r="W37">
        <v>154</v>
      </c>
      <c r="AA37">
        <v>120</v>
      </c>
      <c r="AB37">
        <v>57</v>
      </c>
      <c r="AC37">
        <v>117</v>
      </c>
      <c r="AD37">
        <v>81</v>
      </c>
      <c r="AE37">
        <v>78</v>
      </c>
      <c r="AF37">
        <v>81</v>
      </c>
      <c r="AG37">
        <v>137</v>
      </c>
      <c r="AJ37">
        <v>18</v>
      </c>
      <c r="AK37">
        <v>134</v>
      </c>
      <c r="AL37">
        <v>23</v>
      </c>
      <c r="AO37">
        <v>69</v>
      </c>
    </row>
    <row r="38" spans="2:41" x14ac:dyDescent="0.3">
      <c r="B38">
        <v>93</v>
      </c>
      <c r="C38">
        <v>162</v>
      </c>
      <c r="E38">
        <v>102</v>
      </c>
      <c r="F38">
        <v>116</v>
      </c>
      <c r="G38">
        <v>61</v>
      </c>
      <c r="H38">
        <v>47</v>
      </c>
      <c r="K38">
        <v>75</v>
      </c>
      <c r="L38">
        <v>72</v>
      </c>
      <c r="M38">
        <v>128</v>
      </c>
      <c r="O38">
        <v>150</v>
      </c>
      <c r="P38">
        <v>57</v>
      </c>
      <c r="V38">
        <v>111</v>
      </c>
      <c r="W38">
        <v>72</v>
      </c>
      <c r="AA38">
        <v>144</v>
      </c>
      <c r="AB38">
        <v>22</v>
      </c>
      <c r="AC38">
        <v>132</v>
      </c>
      <c r="AD38">
        <v>122</v>
      </c>
      <c r="AE38">
        <v>77</v>
      </c>
      <c r="AF38">
        <v>141</v>
      </c>
      <c r="AG38">
        <v>130</v>
      </c>
      <c r="AJ38">
        <v>11</v>
      </c>
      <c r="AK38">
        <v>63</v>
      </c>
      <c r="AL38">
        <v>92</v>
      </c>
      <c r="AO38">
        <v>63</v>
      </c>
    </row>
    <row r="39" spans="2:41" x14ac:dyDescent="0.3">
      <c r="B39">
        <v>5</v>
      </c>
      <c r="C39">
        <v>86</v>
      </c>
      <c r="E39">
        <v>11</v>
      </c>
      <c r="F39">
        <v>117</v>
      </c>
      <c r="G39">
        <v>102</v>
      </c>
      <c r="H39">
        <v>18</v>
      </c>
      <c r="K39">
        <v>121</v>
      </c>
      <c r="L39">
        <v>23</v>
      </c>
      <c r="O39">
        <v>29</v>
      </c>
      <c r="P39">
        <v>103</v>
      </c>
      <c r="V39">
        <v>101</v>
      </c>
      <c r="W39">
        <v>23</v>
      </c>
      <c r="AA39">
        <v>59</v>
      </c>
      <c r="AB39">
        <v>114</v>
      </c>
      <c r="AC39">
        <v>144</v>
      </c>
      <c r="AD39">
        <v>94</v>
      </c>
      <c r="AE39">
        <v>76</v>
      </c>
      <c r="AF39">
        <v>153</v>
      </c>
      <c r="AG39">
        <v>144</v>
      </c>
      <c r="AJ39">
        <v>58</v>
      </c>
      <c r="AK39">
        <v>11</v>
      </c>
      <c r="AL39">
        <v>81</v>
      </c>
      <c r="AO39">
        <v>98</v>
      </c>
    </row>
    <row r="40" spans="2:41" x14ac:dyDescent="0.3">
      <c r="B40">
        <v>94</v>
      </c>
      <c r="E40">
        <v>29</v>
      </c>
      <c r="F40">
        <v>97</v>
      </c>
      <c r="G40">
        <v>57</v>
      </c>
      <c r="H40">
        <v>130</v>
      </c>
      <c r="K40">
        <v>141</v>
      </c>
      <c r="L40">
        <v>107</v>
      </c>
      <c r="O40">
        <v>86</v>
      </c>
      <c r="P40">
        <v>29</v>
      </c>
      <c r="V40">
        <v>127</v>
      </c>
      <c r="W40">
        <v>153</v>
      </c>
      <c r="AA40">
        <v>141</v>
      </c>
      <c r="AB40">
        <v>63</v>
      </c>
      <c r="AC40">
        <v>141</v>
      </c>
      <c r="AD40">
        <v>46</v>
      </c>
      <c r="AE40">
        <v>75</v>
      </c>
      <c r="AF40">
        <v>101</v>
      </c>
      <c r="AG40">
        <v>67</v>
      </c>
      <c r="AJ40">
        <v>110</v>
      </c>
      <c r="AK40">
        <v>47</v>
      </c>
      <c r="AL40">
        <v>98</v>
      </c>
      <c r="AO40">
        <v>97</v>
      </c>
    </row>
    <row r="41" spans="2:41" x14ac:dyDescent="0.3">
      <c r="B41">
        <v>61</v>
      </c>
      <c r="E41">
        <v>57</v>
      </c>
      <c r="F41">
        <v>2</v>
      </c>
      <c r="G41">
        <v>103</v>
      </c>
      <c r="H41">
        <v>102</v>
      </c>
      <c r="K41">
        <v>101</v>
      </c>
      <c r="L41">
        <v>108</v>
      </c>
      <c r="O41">
        <v>105</v>
      </c>
      <c r="P41">
        <v>154</v>
      </c>
      <c r="V41">
        <v>122</v>
      </c>
      <c r="W41">
        <v>150</v>
      </c>
      <c r="AA41">
        <v>82</v>
      </c>
      <c r="AB41">
        <v>47</v>
      </c>
      <c r="AC41">
        <v>133</v>
      </c>
      <c r="AD41">
        <v>47</v>
      </c>
      <c r="AE41">
        <v>74</v>
      </c>
      <c r="AF41">
        <v>94</v>
      </c>
      <c r="AG41">
        <v>41</v>
      </c>
      <c r="AJ41">
        <v>95</v>
      </c>
      <c r="AK41">
        <v>96</v>
      </c>
      <c r="AL41">
        <v>128</v>
      </c>
      <c r="AO41">
        <v>85</v>
      </c>
    </row>
    <row r="42" spans="2:41" x14ac:dyDescent="0.3">
      <c r="B42">
        <v>95</v>
      </c>
      <c r="E42">
        <v>0.11</v>
      </c>
      <c r="F42">
        <v>150</v>
      </c>
      <c r="G42">
        <v>22</v>
      </c>
      <c r="H42">
        <v>154</v>
      </c>
      <c r="K42">
        <v>94</v>
      </c>
      <c r="L42">
        <v>60</v>
      </c>
      <c r="O42">
        <v>125</v>
      </c>
      <c r="P42">
        <v>71</v>
      </c>
      <c r="V42">
        <v>94</v>
      </c>
      <c r="W42">
        <v>36</v>
      </c>
      <c r="AA42">
        <v>111</v>
      </c>
      <c r="AB42">
        <v>97</v>
      </c>
      <c r="AC42">
        <v>81</v>
      </c>
      <c r="AD42">
        <v>112</v>
      </c>
      <c r="AE42">
        <v>73</v>
      </c>
      <c r="AF42">
        <v>61</v>
      </c>
      <c r="AG42">
        <v>24</v>
      </c>
      <c r="AJ42">
        <v>78</v>
      </c>
      <c r="AK42">
        <v>18</v>
      </c>
      <c r="AL42">
        <v>113</v>
      </c>
      <c r="AO42">
        <v>136</v>
      </c>
    </row>
    <row r="43" spans="2:41" x14ac:dyDescent="0.3">
      <c r="B43">
        <v>96</v>
      </c>
      <c r="E43">
        <v>85</v>
      </c>
      <c r="F43">
        <v>29</v>
      </c>
      <c r="G43">
        <v>113</v>
      </c>
      <c r="H43">
        <v>92</v>
      </c>
      <c r="K43">
        <v>103</v>
      </c>
      <c r="L43">
        <v>111</v>
      </c>
      <c r="O43">
        <v>142</v>
      </c>
      <c r="P43">
        <v>77</v>
      </c>
      <c r="V43">
        <v>46</v>
      </c>
      <c r="W43">
        <v>70</v>
      </c>
      <c r="AA43">
        <v>101</v>
      </c>
      <c r="AB43">
        <v>156</v>
      </c>
      <c r="AC43">
        <v>94</v>
      </c>
      <c r="AD43">
        <v>102</v>
      </c>
      <c r="AE43">
        <v>111</v>
      </c>
      <c r="AF43">
        <v>22</v>
      </c>
      <c r="AG43">
        <v>72</v>
      </c>
      <c r="AJ43">
        <v>121</v>
      </c>
      <c r="AK43">
        <v>97</v>
      </c>
      <c r="AL43">
        <v>64</v>
      </c>
      <c r="AO43">
        <v>139</v>
      </c>
    </row>
    <row r="44" spans="2:41" x14ac:dyDescent="0.3">
      <c r="B44">
        <v>97</v>
      </c>
      <c r="E44">
        <v>91</v>
      </c>
      <c r="F44">
        <v>167</v>
      </c>
      <c r="G44">
        <v>114</v>
      </c>
      <c r="H44">
        <v>5</v>
      </c>
      <c r="K44">
        <v>3</v>
      </c>
      <c r="L44">
        <v>127</v>
      </c>
      <c r="O44">
        <v>3</v>
      </c>
      <c r="P44">
        <v>59</v>
      </c>
      <c r="V44">
        <v>129</v>
      </c>
      <c r="W44">
        <v>74</v>
      </c>
      <c r="AA44">
        <v>122</v>
      </c>
      <c r="AB44">
        <v>86</v>
      </c>
      <c r="AC44">
        <v>57</v>
      </c>
      <c r="AD44">
        <v>57</v>
      </c>
      <c r="AE44">
        <v>46</v>
      </c>
      <c r="AF44">
        <v>62</v>
      </c>
      <c r="AG44">
        <v>108</v>
      </c>
      <c r="AJ44">
        <v>126</v>
      </c>
      <c r="AK44">
        <v>2</v>
      </c>
      <c r="AL44">
        <v>150</v>
      </c>
      <c r="AO44">
        <v>154</v>
      </c>
    </row>
    <row r="45" spans="2:41" x14ac:dyDescent="0.3">
      <c r="B45">
        <v>98</v>
      </c>
      <c r="E45">
        <v>63</v>
      </c>
      <c r="F45">
        <v>135</v>
      </c>
      <c r="G45">
        <v>84</v>
      </c>
      <c r="H45">
        <v>82</v>
      </c>
      <c r="K45">
        <v>118</v>
      </c>
      <c r="L45">
        <v>84</v>
      </c>
      <c r="O45">
        <v>53</v>
      </c>
      <c r="P45">
        <v>82</v>
      </c>
      <c r="V45">
        <v>1</v>
      </c>
      <c r="W45">
        <v>107</v>
      </c>
      <c r="AA45">
        <v>46</v>
      </c>
      <c r="AB45">
        <v>85</v>
      </c>
      <c r="AC45">
        <v>116</v>
      </c>
      <c r="AD45">
        <v>103</v>
      </c>
      <c r="AE45">
        <v>59</v>
      </c>
      <c r="AF45">
        <v>114</v>
      </c>
      <c r="AG45">
        <v>100</v>
      </c>
      <c r="AJ45">
        <v>77</v>
      </c>
      <c r="AK45">
        <v>148</v>
      </c>
      <c r="AL45">
        <v>162</v>
      </c>
      <c r="AO45">
        <v>90</v>
      </c>
    </row>
    <row r="46" spans="2:41" x14ac:dyDescent="0.3">
      <c r="B46">
        <v>99</v>
      </c>
      <c r="E46">
        <v>84</v>
      </c>
      <c r="F46">
        <v>85</v>
      </c>
      <c r="G46">
        <v>83</v>
      </c>
      <c r="H46">
        <v>114</v>
      </c>
      <c r="K46">
        <v>151</v>
      </c>
      <c r="L46">
        <v>116</v>
      </c>
      <c r="O46">
        <v>1</v>
      </c>
      <c r="P46">
        <v>94</v>
      </c>
      <c r="V46">
        <v>112</v>
      </c>
      <c r="W46">
        <v>109</v>
      </c>
      <c r="AA46">
        <v>129</v>
      </c>
      <c r="AB46">
        <v>136</v>
      </c>
      <c r="AD46">
        <v>134</v>
      </c>
      <c r="AE46">
        <v>134</v>
      </c>
      <c r="AF46">
        <v>63</v>
      </c>
      <c r="AG46">
        <v>121</v>
      </c>
      <c r="AJ46">
        <v>93</v>
      </c>
      <c r="AK46">
        <v>85</v>
      </c>
      <c r="AL46">
        <v>135</v>
      </c>
      <c r="AO46">
        <v>120</v>
      </c>
    </row>
    <row r="47" spans="2:41" x14ac:dyDescent="0.3">
      <c r="B47">
        <v>14</v>
      </c>
      <c r="E47">
        <v>64</v>
      </c>
      <c r="F47">
        <v>136</v>
      </c>
      <c r="G47">
        <v>63</v>
      </c>
      <c r="H47">
        <v>63</v>
      </c>
      <c r="K47">
        <v>128</v>
      </c>
      <c r="L47">
        <v>2</v>
      </c>
      <c r="O47">
        <v>95</v>
      </c>
      <c r="P47">
        <v>22</v>
      </c>
      <c r="V47">
        <v>61</v>
      </c>
      <c r="W47">
        <v>100</v>
      </c>
      <c r="AA47">
        <v>22</v>
      </c>
      <c r="AB47">
        <v>138</v>
      </c>
      <c r="AD47">
        <v>115</v>
      </c>
      <c r="AE47">
        <v>47</v>
      </c>
      <c r="AF47">
        <v>115</v>
      </c>
      <c r="AG47">
        <v>61</v>
      </c>
      <c r="AJ47">
        <v>29</v>
      </c>
      <c r="AK47">
        <v>66</v>
      </c>
      <c r="AL47">
        <v>65</v>
      </c>
      <c r="AO47">
        <v>77</v>
      </c>
    </row>
    <row r="48" spans="2:41" x14ac:dyDescent="0.3">
      <c r="B48">
        <v>100</v>
      </c>
      <c r="F48">
        <v>3</v>
      </c>
      <c r="G48">
        <v>115</v>
      </c>
      <c r="H48">
        <v>150</v>
      </c>
      <c r="K48">
        <v>163</v>
      </c>
      <c r="L48">
        <v>31</v>
      </c>
      <c r="O48">
        <v>156</v>
      </c>
      <c r="P48">
        <v>96</v>
      </c>
      <c r="V48">
        <v>102</v>
      </c>
      <c r="W48">
        <v>125</v>
      </c>
      <c r="AA48">
        <v>3</v>
      </c>
      <c r="AB48">
        <v>162</v>
      </c>
      <c r="AD48">
        <v>66</v>
      </c>
      <c r="AE48">
        <v>22</v>
      </c>
      <c r="AF48">
        <v>116</v>
      </c>
      <c r="AG48">
        <v>102</v>
      </c>
      <c r="AJ48">
        <v>69</v>
      </c>
      <c r="AK48">
        <v>136</v>
      </c>
      <c r="AL48">
        <v>159</v>
      </c>
      <c r="AO48">
        <v>78</v>
      </c>
    </row>
    <row r="49" spans="2:41" x14ac:dyDescent="0.3">
      <c r="B49">
        <v>101</v>
      </c>
      <c r="F49">
        <v>62</v>
      </c>
      <c r="G49">
        <v>3</v>
      </c>
      <c r="H49">
        <v>41</v>
      </c>
      <c r="K49">
        <v>77</v>
      </c>
      <c r="L49">
        <v>76</v>
      </c>
      <c r="P49">
        <v>162</v>
      </c>
      <c r="V49">
        <v>57</v>
      </c>
      <c r="W49">
        <v>121</v>
      </c>
      <c r="AA49">
        <v>47</v>
      </c>
      <c r="AB49">
        <v>135</v>
      </c>
      <c r="AD49">
        <v>96</v>
      </c>
      <c r="AE49">
        <v>28</v>
      </c>
      <c r="AF49">
        <v>118</v>
      </c>
      <c r="AG49">
        <v>57</v>
      </c>
      <c r="AJ49">
        <v>81</v>
      </c>
      <c r="AK49">
        <v>137</v>
      </c>
      <c r="AL49">
        <v>4</v>
      </c>
      <c r="AO49">
        <v>121</v>
      </c>
    </row>
    <row r="50" spans="2:41" x14ac:dyDescent="0.3">
      <c r="B50">
        <v>46</v>
      </c>
      <c r="F50">
        <v>73</v>
      </c>
      <c r="G50">
        <v>116</v>
      </c>
      <c r="H50">
        <v>161</v>
      </c>
      <c r="K50">
        <v>153</v>
      </c>
      <c r="L50">
        <v>1</v>
      </c>
      <c r="P50">
        <v>31</v>
      </c>
      <c r="V50">
        <v>103</v>
      </c>
      <c r="W50">
        <v>126</v>
      </c>
      <c r="AA50">
        <v>118</v>
      </c>
      <c r="AB50">
        <v>69</v>
      </c>
      <c r="AD50">
        <v>28</v>
      </c>
      <c r="AF50">
        <v>151</v>
      </c>
      <c r="AG50">
        <v>62</v>
      </c>
      <c r="AJ50">
        <v>66</v>
      </c>
      <c r="AK50">
        <v>130</v>
      </c>
      <c r="AO50">
        <v>91</v>
      </c>
    </row>
    <row r="51" spans="2:41" x14ac:dyDescent="0.3">
      <c r="B51">
        <v>102</v>
      </c>
      <c r="F51">
        <v>75</v>
      </c>
      <c r="G51">
        <v>117</v>
      </c>
      <c r="H51">
        <v>75</v>
      </c>
      <c r="K51">
        <v>5</v>
      </c>
      <c r="L51">
        <v>103</v>
      </c>
      <c r="P51">
        <v>36</v>
      </c>
      <c r="V51">
        <v>20</v>
      </c>
      <c r="W51">
        <v>112</v>
      </c>
      <c r="AA51">
        <v>97</v>
      </c>
      <c r="AB51">
        <v>152</v>
      </c>
      <c r="AD51">
        <v>18</v>
      </c>
      <c r="AF51">
        <v>18</v>
      </c>
      <c r="AG51">
        <v>86</v>
      </c>
      <c r="AJ51">
        <v>82</v>
      </c>
      <c r="AK51">
        <v>99</v>
      </c>
      <c r="AO51">
        <v>133</v>
      </c>
    </row>
    <row r="52" spans="2:41" x14ac:dyDescent="0.3">
      <c r="B52">
        <v>103</v>
      </c>
      <c r="F52">
        <v>63</v>
      </c>
      <c r="G52">
        <v>47</v>
      </c>
      <c r="H52">
        <v>76</v>
      </c>
      <c r="K52">
        <v>99</v>
      </c>
      <c r="L52">
        <v>65</v>
      </c>
      <c r="P52">
        <v>41</v>
      </c>
      <c r="V52">
        <v>114</v>
      </c>
      <c r="W52">
        <v>61</v>
      </c>
      <c r="AA52">
        <v>145</v>
      </c>
      <c r="AB52">
        <v>30</v>
      </c>
      <c r="AD52">
        <v>123</v>
      </c>
      <c r="AF52">
        <v>97</v>
      </c>
      <c r="AG52">
        <v>85</v>
      </c>
      <c r="AJ52">
        <v>142</v>
      </c>
      <c r="AK52">
        <v>104</v>
      </c>
      <c r="AO52">
        <v>164</v>
      </c>
    </row>
    <row r="53" spans="2:41" x14ac:dyDescent="0.3">
      <c r="B53">
        <v>62</v>
      </c>
      <c r="F53">
        <v>4</v>
      </c>
      <c r="G53">
        <v>118</v>
      </c>
      <c r="H53">
        <v>78</v>
      </c>
      <c r="K53">
        <v>143</v>
      </c>
      <c r="L53">
        <v>109</v>
      </c>
      <c r="P53">
        <v>70</v>
      </c>
      <c r="V53">
        <v>84</v>
      </c>
      <c r="W53">
        <v>102</v>
      </c>
      <c r="AA53">
        <v>124</v>
      </c>
      <c r="AB53">
        <v>32</v>
      </c>
      <c r="AD53">
        <v>135</v>
      </c>
      <c r="AF53">
        <v>148</v>
      </c>
      <c r="AG53">
        <v>139</v>
      </c>
      <c r="AJ53">
        <v>153</v>
      </c>
      <c r="AK53">
        <v>128</v>
      </c>
      <c r="AO53">
        <v>111</v>
      </c>
    </row>
    <row r="54" spans="2:41" x14ac:dyDescent="0.3">
      <c r="B54">
        <v>11</v>
      </c>
      <c r="F54">
        <v>31</v>
      </c>
      <c r="G54">
        <v>2</v>
      </c>
      <c r="H54">
        <v>132</v>
      </c>
      <c r="K54">
        <v>106</v>
      </c>
      <c r="L54">
        <v>82</v>
      </c>
      <c r="P54">
        <v>158</v>
      </c>
      <c r="V54">
        <v>134</v>
      </c>
      <c r="W54">
        <v>57</v>
      </c>
      <c r="AA54">
        <v>125</v>
      </c>
      <c r="AB54">
        <v>36</v>
      </c>
      <c r="AD54">
        <v>1</v>
      </c>
      <c r="AF54">
        <v>150</v>
      </c>
      <c r="AG54">
        <v>162</v>
      </c>
      <c r="AJ54">
        <v>156</v>
      </c>
      <c r="AO54">
        <v>101</v>
      </c>
    </row>
    <row r="55" spans="2:41" x14ac:dyDescent="0.3">
      <c r="B55">
        <v>64</v>
      </c>
      <c r="F55">
        <v>36</v>
      </c>
      <c r="G55">
        <v>64</v>
      </c>
      <c r="H55">
        <v>141</v>
      </c>
      <c r="K55">
        <v>124</v>
      </c>
      <c r="L55">
        <v>46</v>
      </c>
      <c r="P55">
        <v>100</v>
      </c>
      <c r="V55">
        <v>63</v>
      </c>
      <c r="W55">
        <v>84</v>
      </c>
      <c r="AA55">
        <v>93</v>
      </c>
      <c r="AB55">
        <v>14</v>
      </c>
      <c r="AD55">
        <v>85</v>
      </c>
      <c r="AF55">
        <v>156</v>
      </c>
      <c r="AG55">
        <v>124</v>
      </c>
      <c r="AJ55">
        <v>46</v>
      </c>
      <c r="AO55">
        <v>86</v>
      </c>
    </row>
    <row r="56" spans="2:41" x14ac:dyDescent="0.3">
      <c r="B56">
        <v>104</v>
      </c>
      <c r="F56">
        <v>87</v>
      </c>
      <c r="G56">
        <v>53</v>
      </c>
      <c r="H56">
        <v>3</v>
      </c>
      <c r="K56">
        <v>164</v>
      </c>
      <c r="L56">
        <v>102</v>
      </c>
      <c r="P56">
        <v>81</v>
      </c>
      <c r="V56">
        <v>116</v>
      </c>
      <c r="W56">
        <v>86</v>
      </c>
      <c r="AA56">
        <v>133</v>
      </c>
      <c r="AB56">
        <v>115</v>
      </c>
      <c r="AF56">
        <v>85</v>
      </c>
      <c r="AG56">
        <v>151</v>
      </c>
      <c r="AJ56">
        <v>114</v>
      </c>
      <c r="AO56">
        <v>128</v>
      </c>
    </row>
    <row r="57" spans="2:41" x14ac:dyDescent="0.3">
      <c r="F57">
        <v>72</v>
      </c>
      <c r="G57">
        <v>119</v>
      </c>
      <c r="H57">
        <v>103</v>
      </c>
      <c r="K57">
        <v>114</v>
      </c>
      <c r="L57">
        <v>22</v>
      </c>
      <c r="P57">
        <v>11</v>
      </c>
      <c r="V57">
        <v>11</v>
      </c>
      <c r="W57">
        <v>65</v>
      </c>
      <c r="AA57">
        <v>94</v>
      </c>
      <c r="AB57">
        <v>144</v>
      </c>
      <c r="AF57">
        <v>130</v>
      </c>
      <c r="AG57">
        <v>104</v>
      </c>
      <c r="AJ57">
        <v>123</v>
      </c>
      <c r="AO57">
        <v>29</v>
      </c>
    </row>
    <row r="58" spans="2:41" x14ac:dyDescent="0.3">
      <c r="F58">
        <v>120</v>
      </c>
      <c r="G58">
        <v>66</v>
      </c>
      <c r="H58">
        <v>11</v>
      </c>
      <c r="K58">
        <v>139</v>
      </c>
      <c r="L58">
        <v>64</v>
      </c>
      <c r="P58">
        <v>2</v>
      </c>
      <c r="V58">
        <v>117</v>
      </c>
      <c r="W58">
        <v>85</v>
      </c>
      <c r="AA58">
        <v>134</v>
      </c>
      <c r="AB58">
        <v>127</v>
      </c>
      <c r="AF58">
        <v>99</v>
      </c>
      <c r="AG58">
        <v>18</v>
      </c>
      <c r="AJ58">
        <v>98</v>
      </c>
      <c r="AO58">
        <v>157</v>
      </c>
    </row>
    <row r="59" spans="2:41" x14ac:dyDescent="0.3">
      <c r="F59">
        <v>163</v>
      </c>
      <c r="G59">
        <v>99</v>
      </c>
      <c r="H59">
        <v>151</v>
      </c>
      <c r="K59">
        <v>24</v>
      </c>
      <c r="L59">
        <v>98</v>
      </c>
      <c r="P59">
        <v>150</v>
      </c>
      <c r="V59">
        <v>47</v>
      </c>
      <c r="W59">
        <v>139</v>
      </c>
      <c r="AA59">
        <v>137</v>
      </c>
      <c r="AB59">
        <v>118</v>
      </c>
      <c r="AF59">
        <v>139</v>
      </c>
      <c r="AG59">
        <v>65</v>
      </c>
      <c r="AJ59">
        <v>53</v>
      </c>
      <c r="AO59">
        <v>99</v>
      </c>
    </row>
    <row r="60" spans="2:41" x14ac:dyDescent="0.3">
      <c r="F60">
        <v>107</v>
      </c>
      <c r="G60">
        <v>14</v>
      </c>
      <c r="H60">
        <v>2</v>
      </c>
      <c r="K60">
        <v>111</v>
      </c>
      <c r="L60">
        <v>86</v>
      </c>
      <c r="P60">
        <v>126</v>
      </c>
      <c r="V60">
        <v>118</v>
      </c>
      <c r="W60">
        <v>130</v>
      </c>
      <c r="AA60">
        <v>136</v>
      </c>
      <c r="AB60">
        <v>104</v>
      </c>
      <c r="AF60">
        <v>136</v>
      </c>
      <c r="AG60">
        <v>120</v>
      </c>
      <c r="AO60">
        <v>66</v>
      </c>
    </row>
    <row r="61" spans="2:41" x14ac:dyDescent="0.3">
      <c r="F61">
        <v>132</v>
      </c>
      <c r="G61">
        <v>33</v>
      </c>
      <c r="H61">
        <v>148</v>
      </c>
      <c r="K61">
        <v>61</v>
      </c>
      <c r="L61">
        <v>128</v>
      </c>
      <c r="P61">
        <v>1</v>
      </c>
      <c r="V61">
        <v>104</v>
      </c>
      <c r="W61">
        <v>118</v>
      </c>
      <c r="AA61">
        <v>138</v>
      </c>
      <c r="AB61">
        <v>139</v>
      </c>
      <c r="AF61">
        <v>47</v>
      </c>
      <c r="AG61">
        <v>22</v>
      </c>
      <c r="AO61">
        <v>165</v>
      </c>
    </row>
    <row r="62" spans="2:41" x14ac:dyDescent="0.3">
      <c r="F62">
        <v>11</v>
      </c>
      <c r="G62">
        <v>120</v>
      </c>
      <c r="H62">
        <v>86</v>
      </c>
      <c r="K62">
        <v>64</v>
      </c>
      <c r="L62">
        <v>14</v>
      </c>
      <c r="P62">
        <v>28</v>
      </c>
      <c r="V62">
        <v>96</v>
      </c>
      <c r="W62">
        <v>113</v>
      </c>
      <c r="AA62">
        <v>5</v>
      </c>
      <c r="AB62">
        <v>43</v>
      </c>
      <c r="AF62">
        <v>123</v>
      </c>
      <c r="AG62">
        <v>89</v>
      </c>
      <c r="AO62">
        <v>166</v>
      </c>
    </row>
    <row r="63" spans="2:41" x14ac:dyDescent="0.3">
      <c r="F63">
        <v>139</v>
      </c>
      <c r="G63">
        <v>121</v>
      </c>
      <c r="K63">
        <v>76</v>
      </c>
      <c r="L63">
        <v>129</v>
      </c>
      <c r="P63">
        <v>112</v>
      </c>
      <c r="V63">
        <v>28</v>
      </c>
      <c r="W63">
        <v>104</v>
      </c>
      <c r="AA63">
        <v>146</v>
      </c>
      <c r="AB63">
        <v>3</v>
      </c>
      <c r="AF63">
        <v>157</v>
      </c>
      <c r="AG63">
        <v>90</v>
      </c>
      <c r="AO63">
        <v>163</v>
      </c>
    </row>
    <row r="64" spans="2:41" x14ac:dyDescent="0.3">
      <c r="F64">
        <v>28</v>
      </c>
      <c r="G64">
        <v>122</v>
      </c>
      <c r="K64">
        <v>95</v>
      </c>
      <c r="L64">
        <v>61</v>
      </c>
      <c r="P64">
        <v>102</v>
      </c>
      <c r="V64">
        <v>18</v>
      </c>
      <c r="W64">
        <v>162</v>
      </c>
      <c r="AA64">
        <v>147</v>
      </c>
      <c r="AB64">
        <v>11</v>
      </c>
      <c r="AF64">
        <v>131</v>
      </c>
      <c r="AG64">
        <v>28</v>
      </c>
      <c r="AO64">
        <v>71</v>
      </c>
    </row>
    <row r="65" spans="6:41" x14ac:dyDescent="0.3">
      <c r="F65">
        <v>123</v>
      </c>
      <c r="G65">
        <v>46</v>
      </c>
      <c r="K65">
        <v>92</v>
      </c>
      <c r="L65">
        <v>95</v>
      </c>
      <c r="P65">
        <v>118</v>
      </c>
      <c r="V65">
        <v>2</v>
      </c>
      <c r="W65">
        <v>62</v>
      </c>
      <c r="AA65">
        <v>140</v>
      </c>
      <c r="AF65">
        <v>107</v>
      </c>
      <c r="AG65">
        <v>150</v>
      </c>
      <c r="AO65">
        <v>5</v>
      </c>
    </row>
    <row r="66" spans="6:41" x14ac:dyDescent="0.3">
      <c r="F66">
        <v>162</v>
      </c>
      <c r="G66">
        <v>95</v>
      </c>
      <c r="K66">
        <v>117</v>
      </c>
      <c r="L66">
        <v>123</v>
      </c>
      <c r="P66">
        <v>47</v>
      </c>
      <c r="V66">
        <v>86</v>
      </c>
      <c r="W66">
        <v>140</v>
      </c>
      <c r="AA66">
        <v>79</v>
      </c>
      <c r="AF66">
        <v>91</v>
      </c>
      <c r="AG66">
        <v>11</v>
      </c>
      <c r="AO66">
        <v>11</v>
      </c>
    </row>
    <row r="67" spans="6:41" x14ac:dyDescent="0.3">
      <c r="F67">
        <v>154</v>
      </c>
      <c r="G67">
        <v>62</v>
      </c>
      <c r="K67">
        <v>53</v>
      </c>
      <c r="L67">
        <v>53</v>
      </c>
      <c r="P67">
        <v>61</v>
      </c>
      <c r="V67">
        <v>135</v>
      </c>
      <c r="W67">
        <v>89</v>
      </c>
      <c r="AA67">
        <v>5</v>
      </c>
      <c r="AF67">
        <v>111</v>
      </c>
      <c r="AO67">
        <v>126</v>
      </c>
    </row>
    <row r="68" spans="6:41" x14ac:dyDescent="0.3">
      <c r="F68">
        <v>109</v>
      </c>
      <c r="G68">
        <v>11</v>
      </c>
      <c r="K68">
        <v>150</v>
      </c>
      <c r="P68">
        <v>129</v>
      </c>
      <c r="V68">
        <v>136</v>
      </c>
      <c r="W68">
        <v>124</v>
      </c>
      <c r="AA68">
        <v>61</v>
      </c>
      <c r="AF68">
        <v>46</v>
      </c>
      <c r="AO68">
        <v>61</v>
      </c>
    </row>
    <row r="69" spans="6:41" x14ac:dyDescent="0.3">
      <c r="F69">
        <v>153</v>
      </c>
      <c r="G69">
        <v>28</v>
      </c>
      <c r="K69">
        <v>167</v>
      </c>
      <c r="P69">
        <v>62</v>
      </c>
      <c r="V69">
        <v>137</v>
      </c>
      <c r="W69">
        <v>77</v>
      </c>
      <c r="AA69">
        <v>117</v>
      </c>
      <c r="AF69">
        <v>135</v>
      </c>
      <c r="AO69">
        <v>18</v>
      </c>
    </row>
    <row r="70" spans="6:41" x14ac:dyDescent="0.3">
      <c r="F70">
        <v>128</v>
      </c>
      <c r="G70">
        <v>123</v>
      </c>
      <c r="P70">
        <v>117</v>
      </c>
      <c r="V70">
        <v>130</v>
      </c>
      <c r="W70">
        <v>58</v>
      </c>
      <c r="AA70">
        <v>148</v>
      </c>
      <c r="AF70">
        <v>112</v>
      </c>
      <c r="AO70">
        <v>72</v>
      </c>
    </row>
    <row r="71" spans="6:41" x14ac:dyDescent="0.3">
      <c r="F71">
        <v>20</v>
      </c>
      <c r="P71">
        <v>20</v>
      </c>
      <c r="V71">
        <v>138</v>
      </c>
      <c r="W71">
        <v>101</v>
      </c>
      <c r="AA71">
        <v>115</v>
      </c>
      <c r="AF71">
        <v>102</v>
      </c>
      <c r="AO71">
        <v>104</v>
      </c>
    </row>
    <row r="72" spans="6:41" x14ac:dyDescent="0.3">
      <c r="F72">
        <v>104</v>
      </c>
      <c r="P72">
        <v>83</v>
      </c>
      <c r="V72">
        <v>99</v>
      </c>
      <c r="AA72">
        <v>149</v>
      </c>
      <c r="AF72">
        <v>57</v>
      </c>
      <c r="AO72">
        <v>2</v>
      </c>
    </row>
    <row r="73" spans="6:41" x14ac:dyDescent="0.3">
      <c r="F73">
        <v>57</v>
      </c>
      <c r="P73">
        <v>63</v>
      </c>
      <c r="V73">
        <v>139</v>
      </c>
      <c r="AA73">
        <v>33</v>
      </c>
      <c r="AO73">
        <v>123</v>
      </c>
    </row>
    <row r="74" spans="6:41" x14ac:dyDescent="0.3">
      <c r="F74">
        <v>53</v>
      </c>
      <c r="P74">
        <v>3</v>
      </c>
      <c r="V74">
        <v>128</v>
      </c>
      <c r="AA74">
        <v>36</v>
      </c>
      <c r="AO74">
        <v>64</v>
      </c>
    </row>
    <row r="75" spans="6:41" x14ac:dyDescent="0.3">
      <c r="F75">
        <v>143</v>
      </c>
      <c r="P75">
        <v>86</v>
      </c>
      <c r="V75">
        <v>140</v>
      </c>
      <c r="AA75">
        <v>38</v>
      </c>
      <c r="AO75">
        <v>150</v>
      </c>
    </row>
    <row r="76" spans="6:41" x14ac:dyDescent="0.3">
      <c r="F76">
        <v>46</v>
      </c>
      <c r="P76">
        <v>64</v>
      </c>
      <c r="V76">
        <v>100</v>
      </c>
      <c r="AA76">
        <v>14</v>
      </c>
      <c r="AO76">
        <v>156</v>
      </c>
    </row>
    <row r="77" spans="6:41" x14ac:dyDescent="0.3">
      <c r="F77">
        <v>22</v>
      </c>
      <c r="P77">
        <v>156</v>
      </c>
      <c r="V77">
        <v>141</v>
      </c>
      <c r="AA77">
        <v>31</v>
      </c>
    </row>
    <row r="78" spans="6:41" x14ac:dyDescent="0.3">
      <c r="F78">
        <v>134</v>
      </c>
      <c r="V78">
        <v>22</v>
      </c>
      <c r="AA78">
        <v>78</v>
      </c>
    </row>
    <row r="79" spans="6:41" x14ac:dyDescent="0.3">
      <c r="F79">
        <v>95</v>
      </c>
      <c r="V79">
        <v>95</v>
      </c>
      <c r="AA79">
        <v>93</v>
      </c>
    </row>
    <row r="80" spans="6:41" x14ac:dyDescent="0.3">
      <c r="F80">
        <v>166</v>
      </c>
      <c r="V80">
        <v>123</v>
      </c>
      <c r="AA80">
        <v>150</v>
      </c>
    </row>
    <row r="81" spans="6:27" x14ac:dyDescent="0.3">
      <c r="F81">
        <v>105</v>
      </c>
      <c r="AA81">
        <v>86</v>
      </c>
    </row>
    <row r="82" spans="6:27" x14ac:dyDescent="0.3">
      <c r="F82">
        <v>86</v>
      </c>
      <c r="AA82">
        <v>66</v>
      </c>
    </row>
    <row r="83" spans="6:27" x14ac:dyDescent="0.3">
      <c r="F83">
        <v>71</v>
      </c>
      <c r="AA83">
        <v>151</v>
      </c>
    </row>
    <row r="84" spans="6:27" x14ac:dyDescent="0.3">
      <c r="F84">
        <v>168</v>
      </c>
      <c r="AA84">
        <v>18</v>
      </c>
    </row>
    <row r="85" spans="6:27" x14ac:dyDescent="0.3">
      <c r="F85">
        <v>74</v>
      </c>
      <c r="AA85">
        <v>14</v>
      </c>
    </row>
    <row r="86" spans="6:27" x14ac:dyDescent="0.3">
      <c r="F86">
        <v>69</v>
      </c>
      <c r="AA86">
        <v>152</v>
      </c>
    </row>
    <row r="87" spans="6:27" x14ac:dyDescent="0.3">
      <c r="F87">
        <v>102</v>
      </c>
      <c r="AA87">
        <v>30</v>
      </c>
    </row>
    <row r="88" spans="6:27" x14ac:dyDescent="0.3">
      <c r="AA88">
        <v>72</v>
      </c>
    </row>
    <row r="89" spans="6:27" x14ac:dyDescent="0.3">
      <c r="AA89">
        <v>92</v>
      </c>
    </row>
    <row r="90" spans="6:27" x14ac:dyDescent="0.3">
      <c r="AA90">
        <v>153</v>
      </c>
    </row>
    <row r="91" spans="6:27" x14ac:dyDescent="0.3">
      <c r="AA91">
        <v>47</v>
      </c>
    </row>
    <row r="92" spans="6:27" x14ac:dyDescent="0.3">
      <c r="AA92">
        <v>145</v>
      </c>
    </row>
    <row r="93" spans="6:27" x14ac:dyDescent="0.3">
      <c r="AA93">
        <v>103</v>
      </c>
    </row>
    <row r="94" spans="6:27" x14ac:dyDescent="0.3">
      <c r="AA94">
        <v>115</v>
      </c>
    </row>
    <row r="95" spans="6:27" x14ac:dyDescent="0.3">
      <c r="AA95">
        <v>89</v>
      </c>
    </row>
    <row r="96" spans="6:27" x14ac:dyDescent="0.3">
      <c r="AA96">
        <v>18</v>
      </c>
    </row>
    <row r="97" spans="27:27" x14ac:dyDescent="0.3">
      <c r="AA97">
        <v>142</v>
      </c>
    </row>
    <row r="98" spans="27:27" x14ac:dyDescent="0.3">
      <c r="AA98">
        <v>109</v>
      </c>
    </row>
    <row r="99" spans="27:27" x14ac:dyDescent="0.3">
      <c r="AA99">
        <v>100</v>
      </c>
    </row>
    <row r="100" spans="27:27" x14ac:dyDescent="0.3">
      <c r="AA100">
        <v>104</v>
      </c>
    </row>
    <row r="101" spans="27:27" x14ac:dyDescent="0.3">
      <c r="AA101">
        <v>85</v>
      </c>
    </row>
    <row r="102" spans="27:27" x14ac:dyDescent="0.3">
      <c r="AA102">
        <v>151</v>
      </c>
    </row>
    <row r="103" spans="27:27" x14ac:dyDescent="0.3">
      <c r="AA103">
        <v>132</v>
      </c>
    </row>
    <row r="104" spans="27:27" x14ac:dyDescent="0.3">
      <c r="AA104">
        <v>3</v>
      </c>
    </row>
    <row r="105" spans="27:27" x14ac:dyDescent="0.3">
      <c r="AA105">
        <v>58</v>
      </c>
    </row>
    <row r="106" spans="27:27" x14ac:dyDescent="0.3">
      <c r="AA106">
        <v>144</v>
      </c>
    </row>
    <row r="107" spans="27:27" x14ac:dyDescent="0.3">
      <c r="AA107">
        <v>84</v>
      </c>
    </row>
    <row r="108" spans="27:27" x14ac:dyDescent="0.3">
      <c r="AA108">
        <v>96</v>
      </c>
    </row>
    <row r="109" spans="27:27" x14ac:dyDescent="0.3">
      <c r="AA109">
        <v>22</v>
      </c>
    </row>
    <row r="110" spans="27:27" x14ac:dyDescent="0.3">
      <c r="AA110">
        <v>116</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Z135"/>
  <sheetViews>
    <sheetView topLeftCell="L1" workbookViewId="0">
      <selection activeCell="Y20" sqref="Y20"/>
    </sheetView>
  </sheetViews>
  <sheetFormatPr defaultRowHeight="14.4" x14ac:dyDescent="0.3"/>
  <cols>
    <col min="2" max="2" width="11.88671875" customWidth="1"/>
    <col min="3" max="3" width="15.44140625" customWidth="1"/>
    <col min="4" max="4" width="22.33203125" bestFit="1" customWidth="1"/>
    <col min="5" max="5" width="20.5546875" bestFit="1" customWidth="1"/>
    <col min="6" max="6" width="22.109375" bestFit="1" customWidth="1"/>
    <col min="17" max="17" width="21.109375" bestFit="1" customWidth="1"/>
    <col min="23" max="23" width="31.44140625" bestFit="1" customWidth="1"/>
  </cols>
  <sheetData>
    <row r="1" spans="2:26" x14ac:dyDescent="0.3">
      <c r="B1">
        <v>109</v>
      </c>
      <c r="C1">
        <v>100</v>
      </c>
      <c r="D1">
        <v>104</v>
      </c>
      <c r="E1">
        <v>44</v>
      </c>
      <c r="F1">
        <v>100</v>
      </c>
      <c r="G1">
        <v>115</v>
      </c>
      <c r="H1">
        <v>101</v>
      </c>
      <c r="I1">
        <v>101</v>
      </c>
      <c r="L1">
        <v>121</v>
      </c>
      <c r="M1">
        <v>113</v>
      </c>
      <c r="N1">
        <v>135</v>
      </c>
      <c r="O1">
        <v>101</v>
      </c>
      <c r="Q1" t="s">
        <v>726</v>
      </c>
      <c r="R1" t="s">
        <v>727</v>
      </c>
    </row>
    <row r="2" spans="2:26" x14ac:dyDescent="0.3">
      <c r="B2" t="s">
        <v>715</v>
      </c>
      <c r="C2" t="s">
        <v>716</v>
      </c>
      <c r="D2" t="s">
        <v>717</v>
      </c>
      <c r="E2" t="s">
        <v>718</v>
      </c>
      <c r="F2" t="s">
        <v>719</v>
      </c>
      <c r="G2" t="s">
        <v>720</v>
      </c>
      <c r="H2" t="s">
        <v>721</v>
      </c>
      <c r="I2" t="s">
        <v>722</v>
      </c>
      <c r="L2" t="s">
        <v>724</v>
      </c>
      <c r="M2" t="s">
        <v>717</v>
      </c>
      <c r="N2" t="s">
        <v>720</v>
      </c>
      <c r="O2" t="s">
        <v>725</v>
      </c>
      <c r="Q2" t="s">
        <v>10</v>
      </c>
      <c r="R2">
        <v>135</v>
      </c>
      <c r="S2">
        <v>135</v>
      </c>
      <c r="W2" t="s">
        <v>6</v>
      </c>
    </row>
    <row r="3" spans="2:26" x14ac:dyDescent="0.3">
      <c r="B3">
        <v>67</v>
      </c>
      <c r="C3">
        <v>36</v>
      </c>
      <c r="D3" s="17">
        <v>11</v>
      </c>
      <c r="E3">
        <v>24</v>
      </c>
      <c r="F3">
        <v>19</v>
      </c>
      <c r="G3" s="17">
        <v>10</v>
      </c>
      <c r="H3">
        <v>11</v>
      </c>
      <c r="I3" s="17">
        <v>41</v>
      </c>
      <c r="J3" s="17"/>
      <c r="K3" s="17"/>
      <c r="L3">
        <v>67</v>
      </c>
      <c r="M3" s="17">
        <v>11</v>
      </c>
      <c r="N3">
        <v>19</v>
      </c>
      <c r="O3" s="17">
        <v>41</v>
      </c>
      <c r="P3" s="17"/>
      <c r="Q3" t="s">
        <v>5</v>
      </c>
      <c r="R3">
        <v>121</v>
      </c>
      <c r="S3">
        <v>135</v>
      </c>
      <c r="T3" s="17"/>
      <c r="U3" s="17"/>
      <c r="V3" s="17"/>
      <c r="W3" s="17" t="s">
        <v>7</v>
      </c>
      <c r="X3" s="17"/>
      <c r="Y3" s="17"/>
      <c r="Z3" s="17"/>
    </row>
    <row r="4" spans="2:26" x14ac:dyDescent="0.3">
      <c r="B4">
        <v>68</v>
      </c>
      <c r="C4">
        <v>41</v>
      </c>
      <c r="D4">
        <v>87</v>
      </c>
      <c r="E4">
        <v>120</v>
      </c>
      <c r="F4">
        <v>33</v>
      </c>
      <c r="G4">
        <v>11</v>
      </c>
      <c r="H4">
        <v>87</v>
      </c>
      <c r="I4">
        <v>87</v>
      </c>
      <c r="L4">
        <v>68</v>
      </c>
      <c r="M4">
        <v>87</v>
      </c>
      <c r="N4">
        <v>33</v>
      </c>
      <c r="O4">
        <v>87</v>
      </c>
      <c r="Q4" s="17" t="s">
        <v>8</v>
      </c>
      <c r="R4" s="17">
        <v>113</v>
      </c>
      <c r="S4">
        <v>135</v>
      </c>
      <c r="W4" t="s">
        <v>8</v>
      </c>
    </row>
    <row r="5" spans="2:26" x14ac:dyDescent="0.3">
      <c r="B5">
        <v>69</v>
      </c>
      <c r="C5">
        <v>87</v>
      </c>
      <c r="D5">
        <v>70</v>
      </c>
      <c r="E5">
        <v>74</v>
      </c>
      <c r="F5">
        <v>87</v>
      </c>
      <c r="G5">
        <v>16</v>
      </c>
      <c r="H5">
        <v>67</v>
      </c>
      <c r="I5">
        <v>67</v>
      </c>
      <c r="L5">
        <v>69</v>
      </c>
      <c r="M5">
        <v>70</v>
      </c>
      <c r="N5">
        <v>87</v>
      </c>
      <c r="O5">
        <v>67</v>
      </c>
      <c r="Q5" t="s">
        <v>200</v>
      </c>
      <c r="R5">
        <v>101</v>
      </c>
      <c r="S5">
        <v>135</v>
      </c>
      <c r="W5" t="s">
        <v>9</v>
      </c>
    </row>
    <row r="6" spans="2:26" x14ac:dyDescent="0.3">
      <c r="B6">
        <v>70</v>
      </c>
      <c r="C6">
        <v>88</v>
      </c>
      <c r="D6">
        <v>89</v>
      </c>
      <c r="E6">
        <v>23</v>
      </c>
      <c r="F6">
        <v>67</v>
      </c>
      <c r="G6">
        <v>32</v>
      </c>
      <c r="H6">
        <v>154</v>
      </c>
      <c r="I6">
        <v>105</v>
      </c>
      <c r="L6">
        <v>70</v>
      </c>
      <c r="M6">
        <v>89</v>
      </c>
      <c r="N6">
        <v>67</v>
      </c>
      <c r="O6">
        <v>105</v>
      </c>
      <c r="W6" t="s">
        <v>11</v>
      </c>
    </row>
    <row r="7" spans="2:26" x14ac:dyDescent="0.3">
      <c r="B7">
        <v>71</v>
      </c>
      <c r="C7">
        <v>105</v>
      </c>
      <c r="D7">
        <v>24</v>
      </c>
      <c r="E7">
        <v>77</v>
      </c>
      <c r="F7">
        <v>105</v>
      </c>
      <c r="G7">
        <v>41</v>
      </c>
      <c r="H7">
        <v>105</v>
      </c>
      <c r="I7">
        <v>69</v>
      </c>
      <c r="L7">
        <v>71</v>
      </c>
      <c r="M7">
        <v>24</v>
      </c>
      <c r="N7">
        <v>105</v>
      </c>
      <c r="O7">
        <v>69</v>
      </c>
      <c r="W7" t="s">
        <v>10</v>
      </c>
    </row>
    <row r="8" spans="2:26" x14ac:dyDescent="0.3">
      <c r="B8">
        <v>72</v>
      </c>
      <c r="C8">
        <v>69</v>
      </c>
      <c r="D8">
        <v>120</v>
      </c>
      <c r="E8">
        <v>110</v>
      </c>
      <c r="F8">
        <v>69</v>
      </c>
      <c r="G8">
        <v>105</v>
      </c>
      <c r="H8">
        <v>155</v>
      </c>
      <c r="I8">
        <v>70</v>
      </c>
      <c r="L8">
        <v>72</v>
      </c>
      <c r="M8">
        <v>120</v>
      </c>
      <c r="N8">
        <v>69</v>
      </c>
      <c r="O8">
        <v>70</v>
      </c>
      <c r="W8" t="s">
        <v>723</v>
      </c>
    </row>
    <row r="9" spans="2:26" x14ac:dyDescent="0.3">
      <c r="B9">
        <v>73</v>
      </c>
      <c r="C9">
        <v>70</v>
      </c>
      <c r="D9">
        <v>75</v>
      </c>
      <c r="E9">
        <v>80</v>
      </c>
      <c r="F9">
        <v>70</v>
      </c>
      <c r="G9">
        <v>69</v>
      </c>
      <c r="H9">
        <v>69</v>
      </c>
      <c r="I9">
        <v>158</v>
      </c>
      <c r="L9">
        <v>73</v>
      </c>
      <c r="M9">
        <v>75</v>
      </c>
      <c r="N9">
        <v>70</v>
      </c>
      <c r="O9">
        <v>158</v>
      </c>
      <c r="W9" t="s">
        <v>13</v>
      </c>
    </row>
    <row r="10" spans="2:26" x14ac:dyDescent="0.3">
      <c r="B10">
        <v>74</v>
      </c>
      <c r="C10">
        <v>24</v>
      </c>
      <c r="D10">
        <v>124</v>
      </c>
      <c r="E10">
        <v>91</v>
      </c>
      <c r="F10">
        <v>89</v>
      </c>
      <c r="G10">
        <v>71</v>
      </c>
      <c r="H10">
        <v>143</v>
      </c>
      <c r="I10">
        <v>72</v>
      </c>
      <c r="L10">
        <v>74</v>
      </c>
      <c r="M10">
        <v>124</v>
      </c>
      <c r="N10">
        <v>89</v>
      </c>
      <c r="O10">
        <v>72</v>
      </c>
    </row>
    <row r="11" spans="2:26" x14ac:dyDescent="0.3">
      <c r="B11">
        <v>23</v>
      </c>
      <c r="C11">
        <v>71</v>
      </c>
      <c r="D11">
        <v>100</v>
      </c>
      <c r="E11">
        <v>5</v>
      </c>
      <c r="F11">
        <v>71</v>
      </c>
      <c r="G11">
        <v>74</v>
      </c>
      <c r="H11">
        <v>70</v>
      </c>
      <c r="I11">
        <v>90</v>
      </c>
      <c r="L11">
        <v>23</v>
      </c>
      <c r="M11">
        <v>100</v>
      </c>
      <c r="N11">
        <v>71</v>
      </c>
      <c r="O11">
        <v>90</v>
      </c>
    </row>
    <row r="12" spans="2:26" x14ac:dyDescent="0.3">
      <c r="B12">
        <v>75</v>
      </c>
      <c r="C12">
        <v>72</v>
      </c>
      <c r="D12">
        <v>79</v>
      </c>
      <c r="E12">
        <v>94</v>
      </c>
      <c r="F12">
        <v>131</v>
      </c>
      <c r="G12">
        <v>107</v>
      </c>
      <c r="H12">
        <v>24</v>
      </c>
      <c r="I12">
        <v>120</v>
      </c>
      <c r="L12">
        <v>75</v>
      </c>
      <c r="M12">
        <v>79</v>
      </c>
      <c r="N12">
        <v>131</v>
      </c>
      <c r="O12">
        <v>120</v>
      </c>
    </row>
    <row r="13" spans="2:26" x14ac:dyDescent="0.3">
      <c r="B13">
        <v>76</v>
      </c>
      <c r="C13">
        <v>90</v>
      </c>
      <c r="D13">
        <v>125</v>
      </c>
      <c r="E13">
        <v>84</v>
      </c>
      <c r="F13">
        <v>72</v>
      </c>
      <c r="G13">
        <v>75</v>
      </c>
      <c r="H13">
        <v>71</v>
      </c>
      <c r="I13">
        <v>23</v>
      </c>
      <c r="L13">
        <v>76</v>
      </c>
      <c r="M13">
        <v>125</v>
      </c>
      <c r="N13">
        <v>72</v>
      </c>
      <c r="O13">
        <v>23</v>
      </c>
    </row>
    <row r="14" spans="2:26" x14ac:dyDescent="0.3">
      <c r="B14">
        <v>77</v>
      </c>
      <c r="C14">
        <v>106</v>
      </c>
      <c r="D14">
        <v>91</v>
      </c>
      <c r="E14">
        <v>104</v>
      </c>
      <c r="F14">
        <v>106</v>
      </c>
      <c r="G14">
        <v>142</v>
      </c>
      <c r="H14">
        <v>72</v>
      </c>
      <c r="I14">
        <v>107</v>
      </c>
      <c r="L14">
        <v>77</v>
      </c>
      <c r="M14">
        <v>91</v>
      </c>
      <c r="N14">
        <v>106</v>
      </c>
      <c r="O14">
        <v>107</v>
      </c>
    </row>
    <row r="15" spans="2:26" x14ac:dyDescent="0.3">
      <c r="B15">
        <v>78</v>
      </c>
      <c r="C15">
        <v>73</v>
      </c>
      <c r="D15">
        <v>59</v>
      </c>
      <c r="E15">
        <v>2</v>
      </c>
      <c r="F15">
        <v>73</v>
      </c>
      <c r="G15">
        <v>109</v>
      </c>
      <c r="H15">
        <v>90</v>
      </c>
      <c r="I15">
        <v>124</v>
      </c>
      <c r="L15">
        <v>78</v>
      </c>
      <c r="M15">
        <v>59</v>
      </c>
      <c r="N15">
        <v>73</v>
      </c>
      <c r="O15">
        <v>124</v>
      </c>
    </row>
    <row r="16" spans="2:26" x14ac:dyDescent="0.3">
      <c r="B16">
        <v>79</v>
      </c>
      <c r="C16">
        <v>74</v>
      </c>
      <c r="D16">
        <v>126</v>
      </c>
      <c r="E16">
        <v>130</v>
      </c>
      <c r="F16">
        <v>120</v>
      </c>
      <c r="G16">
        <v>76</v>
      </c>
      <c r="H16">
        <v>106</v>
      </c>
      <c r="I16">
        <v>76</v>
      </c>
      <c r="L16">
        <v>79</v>
      </c>
      <c r="M16">
        <v>126</v>
      </c>
      <c r="N16">
        <v>120</v>
      </c>
      <c r="O16">
        <v>76</v>
      </c>
    </row>
    <row r="17" spans="2:15" x14ac:dyDescent="0.3">
      <c r="B17">
        <v>80</v>
      </c>
      <c r="C17">
        <v>23</v>
      </c>
      <c r="D17">
        <v>5</v>
      </c>
      <c r="E17">
        <v>99</v>
      </c>
      <c r="F17">
        <v>23</v>
      </c>
      <c r="G17">
        <v>100</v>
      </c>
      <c r="H17">
        <v>120</v>
      </c>
      <c r="I17">
        <v>100</v>
      </c>
      <c r="L17">
        <v>80</v>
      </c>
      <c r="M17">
        <v>5</v>
      </c>
      <c r="N17">
        <v>23</v>
      </c>
      <c r="O17">
        <v>100</v>
      </c>
    </row>
    <row r="18" spans="2:15" x14ac:dyDescent="0.3">
      <c r="B18">
        <v>81</v>
      </c>
      <c r="C18">
        <v>107</v>
      </c>
      <c r="D18">
        <v>81</v>
      </c>
      <c r="E18">
        <v>69</v>
      </c>
      <c r="F18">
        <v>107</v>
      </c>
      <c r="G18">
        <v>79</v>
      </c>
      <c r="H18">
        <v>108</v>
      </c>
      <c r="I18">
        <v>78</v>
      </c>
      <c r="L18">
        <v>81</v>
      </c>
      <c r="M18">
        <v>81</v>
      </c>
      <c r="N18">
        <v>107</v>
      </c>
      <c r="O18">
        <v>78</v>
      </c>
    </row>
    <row r="19" spans="2:15" x14ac:dyDescent="0.3">
      <c r="B19">
        <v>82</v>
      </c>
      <c r="C19">
        <v>108</v>
      </c>
      <c r="D19">
        <v>101</v>
      </c>
      <c r="E19">
        <v>33</v>
      </c>
      <c r="F19">
        <v>124</v>
      </c>
      <c r="G19">
        <v>58</v>
      </c>
      <c r="H19">
        <v>75</v>
      </c>
      <c r="I19">
        <v>79</v>
      </c>
      <c r="L19">
        <v>82</v>
      </c>
      <c r="M19">
        <v>101</v>
      </c>
      <c r="N19">
        <v>124</v>
      </c>
      <c r="O19">
        <v>79</v>
      </c>
    </row>
    <row r="20" spans="2:15" x14ac:dyDescent="0.3">
      <c r="B20">
        <v>83</v>
      </c>
      <c r="C20">
        <v>75</v>
      </c>
      <c r="D20">
        <v>122</v>
      </c>
      <c r="E20">
        <v>61</v>
      </c>
      <c r="F20">
        <v>109</v>
      </c>
      <c r="G20">
        <v>125</v>
      </c>
      <c r="H20">
        <v>124</v>
      </c>
      <c r="I20">
        <v>58</v>
      </c>
      <c r="L20">
        <v>83</v>
      </c>
      <c r="M20">
        <v>122</v>
      </c>
      <c r="N20">
        <v>109</v>
      </c>
      <c r="O20">
        <v>58</v>
      </c>
    </row>
    <row r="21" spans="2:15" x14ac:dyDescent="0.3">
      <c r="B21">
        <v>63</v>
      </c>
      <c r="C21">
        <v>109</v>
      </c>
      <c r="D21">
        <v>112</v>
      </c>
      <c r="E21" s="17">
        <v>60</v>
      </c>
      <c r="F21">
        <v>76</v>
      </c>
      <c r="G21">
        <v>80</v>
      </c>
      <c r="H21">
        <v>142</v>
      </c>
      <c r="I21">
        <v>125</v>
      </c>
      <c r="L21">
        <v>63</v>
      </c>
      <c r="M21">
        <v>112</v>
      </c>
      <c r="N21">
        <v>76</v>
      </c>
      <c r="O21">
        <v>125</v>
      </c>
    </row>
    <row r="22" spans="2:15" x14ac:dyDescent="0.3">
      <c r="B22">
        <v>84</v>
      </c>
      <c r="C22">
        <v>76</v>
      </c>
      <c r="D22">
        <v>57</v>
      </c>
      <c r="E22">
        <v>122</v>
      </c>
      <c r="F22">
        <v>77</v>
      </c>
      <c r="G22">
        <v>91</v>
      </c>
      <c r="H22">
        <v>109</v>
      </c>
      <c r="I22">
        <v>110</v>
      </c>
      <c r="L22">
        <v>84</v>
      </c>
      <c r="M22">
        <v>57</v>
      </c>
      <c r="N22">
        <v>77</v>
      </c>
      <c r="O22">
        <v>110</v>
      </c>
    </row>
    <row r="23" spans="2:15" x14ac:dyDescent="0.3">
      <c r="B23">
        <v>3</v>
      </c>
      <c r="C23">
        <v>77</v>
      </c>
      <c r="D23">
        <v>20</v>
      </c>
      <c r="E23">
        <v>62</v>
      </c>
      <c r="F23">
        <v>78</v>
      </c>
      <c r="G23">
        <v>59</v>
      </c>
      <c r="H23">
        <v>76</v>
      </c>
      <c r="I23">
        <v>80</v>
      </c>
      <c r="L23">
        <v>3</v>
      </c>
      <c r="M23">
        <v>20</v>
      </c>
      <c r="N23">
        <v>78</v>
      </c>
      <c r="O23">
        <v>80</v>
      </c>
    </row>
    <row r="24" spans="2:15" x14ac:dyDescent="0.3">
      <c r="B24">
        <v>47</v>
      </c>
      <c r="C24">
        <v>100</v>
      </c>
      <c r="D24">
        <v>115</v>
      </c>
      <c r="E24">
        <v>63</v>
      </c>
      <c r="F24">
        <v>79</v>
      </c>
      <c r="G24">
        <v>60</v>
      </c>
      <c r="H24">
        <v>77</v>
      </c>
      <c r="I24">
        <v>91</v>
      </c>
      <c r="L24">
        <v>47</v>
      </c>
      <c r="M24">
        <v>115</v>
      </c>
      <c r="N24">
        <v>79</v>
      </c>
      <c r="O24">
        <v>91</v>
      </c>
    </row>
    <row r="25" spans="2:15" x14ac:dyDescent="0.3">
      <c r="B25">
        <v>85</v>
      </c>
      <c r="C25">
        <v>78</v>
      </c>
      <c r="D25">
        <v>18</v>
      </c>
      <c r="E25">
        <v>86</v>
      </c>
      <c r="F25">
        <v>58</v>
      </c>
      <c r="G25">
        <v>133</v>
      </c>
      <c r="H25">
        <v>100</v>
      </c>
      <c r="I25">
        <v>60</v>
      </c>
      <c r="L25">
        <v>85</v>
      </c>
      <c r="M25">
        <v>18</v>
      </c>
      <c r="N25">
        <v>58</v>
      </c>
      <c r="O25">
        <v>60</v>
      </c>
    </row>
    <row r="26" spans="2:15" x14ac:dyDescent="0.3">
      <c r="B26">
        <v>28</v>
      </c>
      <c r="C26">
        <v>110</v>
      </c>
      <c r="D26">
        <v>85</v>
      </c>
      <c r="E26">
        <v>132</v>
      </c>
      <c r="F26">
        <v>125</v>
      </c>
      <c r="G26">
        <v>81</v>
      </c>
      <c r="H26">
        <v>78</v>
      </c>
      <c r="I26">
        <v>5</v>
      </c>
      <c r="L26">
        <v>28</v>
      </c>
      <c r="M26">
        <v>85</v>
      </c>
      <c r="N26">
        <v>125</v>
      </c>
      <c r="O26">
        <v>5</v>
      </c>
    </row>
    <row r="27" spans="2:15" x14ac:dyDescent="0.3">
      <c r="B27">
        <v>18</v>
      </c>
      <c r="C27">
        <v>80</v>
      </c>
      <c r="D27">
        <v>83</v>
      </c>
      <c r="E27">
        <v>67</v>
      </c>
      <c r="F27">
        <v>121</v>
      </c>
      <c r="G27">
        <v>57</v>
      </c>
      <c r="H27">
        <v>79</v>
      </c>
      <c r="I27">
        <v>82</v>
      </c>
      <c r="L27">
        <v>18</v>
      </c>
      <c r="M27">
        <v>83</v>
      </c>
      <c r="N27">
        <v>121</v>
      </c>
      <c r="O27">
        <v>82</v>
      </c>
    </row>
    <row r="28" spans="2:15" x14ac:dyDescent="0.3">
      <c r="B28">
        <v>29</v>
      </c>
      <c r="C28">
        <v>91</v>
      </c>
      <c r="D28">
        <v>63</v>
      </c>
      <c r="E28">
        <v>154</v>
      </c>
      <c r="F28">
        <v>132</v>
      </c>
      <c r="G28">
        <v>20</v>
      </c>
      <c r="H28">
        <v>58</v>
      </c>
      <c r="I28">
        <v>111</v>
      </c>
      <c r="L28">
        <v>29</v>
      </c>
      <c r="M28">
        <v>63</v>
      </c>
      <c r="N28">
        <v>132</v>
      </c>
      <c r="O28">
        <v>111</v>
      </c>
    </row>
    <row r="29" spans="2:15" x14ac:dyDescent="0.3">
      <c r="B29">
        <v>33</v>
      </c>
      <c r="C29">
        <v>92</v>
      </c>
      <c r="D29">
        <v>47</v>
      </c>
      <c r="E29">
        <v>78</v>
      </c>
      <c r="F29">
        <v>91</v>
      </c>
      <c r="G29">
        <v>63</v>
      </c>
      <c r="H29">
        <v>125</v>
      </c>
      <c r="I29">
        <v>81</v>
      </c>
      <c r="L29">
        <v>33</v>
      </c>
      <c r="M29">
        <v>47</v>
      </c>
      <c r="N29">
        <v>91</v>
      </c>
      <c r="O29">
        <v>81</v>
      </c>
    </row>
    <row r="30" spans="2:15" x14ac:dyDescent="0.3">
      <c r="B30">
        <v>36</v>
      </c>
      <c r="C30">
        <v>59</v>
      </c>
      <c r="D30">
        <v>104</v>
      </c>
      <c r="E30">
        <v>113</v>
      </c>
      <c r="F30">
        <v>92</v>
      </c>
      <c r="G30">
        <v>116</v>
      </c>
      <c r="H30">
        <v>121</v>
      </c>
      <c r="I30">
        <v>101</v>
      </c>
      <c r="L30">
        <v>36</v>
      </c>
      <c r="M30">
        <v>104</v>
      </c>
      <c r="N30">
        <v>92</v>
      </c>
      <c r="O30">
        <v>101</v>
      </c>
    </row>
    <row r="31" spans="2:15" x14ac:dyDescent="0.3">
      <c r="B31">
        <v>41</v>
      </c>
      <c r="C31">
        <v>60</v>
      </c>
      <c r="D31">
        <v>28</v>
      </c>
      <c r="E31">
        <v>47</v>
      </c>
      <c r="F31">
        <v>59</v>
      </c>
      <c r="G31">
        <v>117</v>
      </c>
      <c r="H31">
        <v>132</v>
      </c>
      <c r="I31">
        <v>94</v>
      </c>
      <c r="L31">
        <v>41</v>
      </c>
      <c r="M31">
        <v>28</v>
      </c>
      <c r="N31">
        <v>59</v>
      </c>
      <c r="O31">
        <v>94</v>
      </c>
    </row>
    <row r="32" spans="2:15" x14ac:dyDescent="0.3">
      <c r="B32">
        <v>87</v>
      </c>
      <c r="C32">
        <v>5</v>
      </c>
      <c r="D32">
        <v>66</v>
      </c>
      <c r="E32">
        <v>64</v>
      </c>
      <c r="F32">
        <v>60</v>
      </c>
      <c r="G32">
        <v>33</v>
      </c>
      <c r="H32">
        <v>92</v>
      </c>
      <c r="I32">
        <v>46</v>
      </c>
      <c r="L32">
        <v>87</v>
      </c>
      <c r="M32">
        <v>66</v>
      </c>
      <c r="N32">
        <v>60</v>
      </c>
      <c r="O32">
        <v>46</v>
      </c>
    </row>
    <row r="33" spans="2:15" x14ac:dyDescent="0.3">
      <c r="B33">
        <v>88</v>
      </c>
      <c r="C33">
        <v>82</v>
      </c>
      <c r="D33">
        <v>119</v>
      </c>
      <c r="E33">
        <v>131</v>
      </c>
      <c r="F33">
        <v>126</v>
      </c>
      <c r="G33">
        <v>143</v>
      </c>
      <c r="H33">
        <v>144</v>
      </c>
      <c r="I33">
        <v>61</v>
      </c>
      <c r="L33">
        <v>88</v>
      </c>
      <c r="M33">
        <v>119</v>
      </c>
      <c r="N33">
        <v>126</v>
      </c>
      <c r="O33">
        <v>61</v>
      </c>
    </row>
    <row r="34" spans="2:15" x14ac:dyDescent="0.3">
      <c r="B34">
        <v>89</v>
      </c>
      <c r="C34">
        <v>111</v>
      </c>
      <c r="D34">
        <v>113</v>
      </c>
      <c r="E34">
        <v>100</v>
      </c>
      <c r="F34">
        <v>5</v>
      </c>
      <c r="G34">
        <v>89</v>
      </c>
      <c r="H34">
        <v>59</v>
      </c>
      <c r="I34">
        <v>22</v>
      </c>
      <c r="L34">
        <v>89</v>
      </c>
      <c r="M34">
        <v>113</v>
      </c>
      <c r="N34">
        <v>5</v>
      </c>
      <c r="O34">
        <v>22</v>
      </c>
    </row>
    <row r="35" spans="2:15" x14ac:dyDescent="0.3">
      <c r="B35">
        <v>90</v>
      </c>
      <c r="C35">
        <v>101</v>
      </c>
      <c r="D35">
        <v>39</v>
      </c>
      <c r="E35">
        <v>157</v>
      </c>
      <c r="F35">
        <v>133</v>
      </c>
      <c r="G35">
        <v>106</v>
      </c>
      <c r="H35">
        <v>60</v>
      </c>
      <c r="I35">
        <v>20</v>
      </c>
      <c r="L35">
        <v>90</v>
      </c>
      <c r="M35">
        <v>39</v>
      </c>
      <c r="N35">
        <v>133</v>
      </c>
      <c r="O35">
        <v>20</v>
      </c>
    </row>
    <row r="36" spans="2:15" x14ac:dyDescent="0.3">
      <c r="B36">
        <v>91</v>
      </c>
      <c r="C36">
        <v>94</v>
      </c>
      <c r="D36">
        <v>67</v>
      </c>
      <c r="E36">
        <v>66</v>
      </c>
      <c r="F36">
        <v>81</v>
      </c>
      <c r="G36">
        <v>120</v>
      </c>
      <c r="H36">
        <v>5</v>
      </c>
      <c r="I36">
        <v>114</v>
      </c>
      <c r="L36">
        <v>91</v>
      </c>
      <c r="M36">
        <v>67</v>
      </c>
      <c r="N36">
        <v>81</v>
      </c>
      <c r="O36">
        <v>114</v>
      </c>
    </row>
    <row r="37" spans="2:15" x14ac:dyDescent="0.3">
      <c r="B37">
        <v>92</v>
      </c>
      <c r="C37">
        <v>112</v>
      </c>
      <c r="D37">
        <v>69</v>
      </c>
      <c r="E37">
        <v>65</v>
      </c>
      <c r="F37">
        <v>82</v>
      </c>
      <c r="G37">
        <v>144</v>
      </c>
      <c r="H37">
        <v>81</v>
      </c>
      <c r="I37">
        <v>134</v>
      </c>
      <c r="L37">
        <v>92</v>
      </c>
      <c r="M37">
        <v>69</v>
      </c>
      <c r="N37">
        <v>82</v>
      </c>
      <c r="O37">
        <v>134</v>
      </c>
    </row>
    <row r="38" spans="2:15" x14ac:dyDescent="0.3">
      <c r="B38">
        <v>93</v>
      </c>
      <c r="C38">
        <v>61</v>
      </c>
      <c r="D38">
        <v>72</v>
      </c>
      <c r="E38">
        <v>128</v>
      </c>
      <c r="F38">
        <v>111</v>
      </c>
      <c r="G38">
        <v>141</v>
      </c>
      <c r="H38">
        <v>141</v>
      </c>
      <c r="I38">
        <v>63</v>
      </c>
      <c r="L38">
        <v>93</v>
      </c>
      <c r="M38">
        <v>72</v>
      </c>
      <c r="N38">
        <v>111</v>
      </c>
      <c r="O38">
        <v>63</v>
      </c>
    </row>
    <row r="39" spans="2:15" x14ac:dyDescent="0.3">
      <c r="B39">
        <v>5</v>
      </c>
      <c r="C39">
        <v>102</v>
      </c>
      <c r="D39">
        <v>23</v>
      </c>
      <c r="E39">
        <v>116</v>
      </c>
      <c r="F39">
        <v>101</v>
      </c>
      <c r="G39">
        <v>82</v>
      </c>
      <c r="H39">
        <v>153</v>
      </c>
      <c r="I39">
        <v>11</v>
      </c>
      <c r="L39">
        <v>5</v>
      </c>
      <c r="M39">
        <v>23</v>
      </c>
      <c r="N39">
        <v>101</v>
      </c>
      <c r="O39">
        <v>11</v>
      </c>
    </row>
    <row r="40" spans="2:15" x14ac:dyDescent="0.3">
      <c r="B40">
        <v>94</v>
      </c>
      <c r="C40">
        <v>57</v>
      </c>
      <c r="D40">
        <v>107</v>
      </c>
      <c r="E40">
        <v>79</v>
      </c>
      <c r="F40">
        <v>127</v>
      </c>
      <c r="G40">
        <v>111</v>
      </c>
      <c r="H40">
        <v>101</v>
      </c>
      <c r="I40">
        <v>47</v>
      </c>
      <c r="L40">
        <v>94</v>
      </c>
      <c r="M40">
        <v>107</v>
      </c>
      <c r="N40">
        <v>127</v>
      </c>
      <c r="O40">
        <v>47</v>
      </c>
    </row>
    <row r="41" spans="2:15" x14ac:dyDescent="0.3">
      <c r="B41">
        <v>61</v>
      </c>
      <c r="C41">
        <v>103</v>
      </c>
      <c r="D41">
        <v>108</v>
      </c>
      <c r="E41">
        <v>92</v>
      </c>
      <c r="F41">
        <v>122</v>
      </c>
      <c r="G41">
        <v>101</v>
      </c>
      <c r="H41">
        <v>94</v>
      </c>
      <c r="I41">
        <v>96</v>
      </c>
      <c r="L41">
        <v>61</v>
      </c>
      <c r="M41">
        <v>108</v>
      </c>
      <c r="N41">
        <v>122</v>
      </c>
      <c r="O41">
        <v>96</v>
      </c>
    </row>
    <row r="42" spans="2:15" x14ac:dyDescent="0.3">
      <c r="B42">
        <v>95</v>
      </c>
      <c r="C42">
        <v>22</v>
      </c>
      <c r="D42">
        <v>60</v>
      </c>
      <c r="E42">
        <v>22</v>
      </c>
      <c r="F42">
        <v>94</v>
      </c>
      <c r="G42">
        <v>122</v>
      </c>
      <c r="H42">
        <v>61</v>
      </c>
      <c r="I42">
        <v>18</v>
      </c>
      <c r="L42">
        <v>95</v>
      </c>
      <c r="M42">
        <v>60</v>
      </c>
      <c r="N42">
        <v>94</v>
      </c>
      <c r="O42">
        <v>18</v>
      </c>
    </row>
    <row r="43" spans="2:15" x14ac:dyDescent="0.3">
      <c r="B43">
        <v>96</v>
      </c>
      <c r="C43">
        <v>113</v>
      </c>
      <c r="D43">
        <v>111</v>
      </c>
      <c r="E43">
        <v>53</v>
      </c>
      <c r="F43">
        <v>46</v>
      </c>
      <c r="G43">
        <v>46</v>
      </c>
      <c r="H43">
        <v>22</v>
      </c>
      <c r="I43">
        <v>97</v>
      </c>
      <c r="L43">
        <v>96</v>
      </c>
      <c r="M43">
        <v>111</v>
      </c>
      <c r="N43">
        <v>46</v>
      </c>
      <c r="O43">
        <v>97</v>
      </c>
    </row>
    <row r="44" spans="2:15" x14ac:dyDescent="0.3">
      <c r="B44">
        <v>97</v>
      </c>
      <c r="C44">
        <v>114</v>
      </c>
      <c r="D44">
        <v>127</v>
      </c>
      <c r="E44">
        <v>124</v>
      </c>
      <c r="F44">
        <v>129</v>
      </c>
      <c r="G44">
        <v>129</v>
      </c>
      <c r="H44">
        <v>62</v>
      </c>
      <c r="I44">
        <v>2</v>
      </c>
      <c r="L44">
        <v>97</v>
      </c>
      <c r="M44">
        <v>127</v>
      </c>
      <c r="N44">
        <v>129</v>
      </c>
      <c r="O44">
        <v>2</v>
      </c>
    </row>
    <row r="45" spans="2:15" x14ac:dyDescent="0.3">
      <c r="B45">
        <v>98</v>
      </c>
      <c r="C45">
        <v>84</v>
      </c>
      <c r="D45">
        <v>84</v>
      </c>
      <c r="E45">
        <v>167</v>
      </c>
      <c r="F45">
        <v>1</v>
      </c>
      <c r="G45">
        <v>22</v>
      </c>
      <c r="H45">
        <v>114</v>
      </c>
      <c r="I45">
        <v>148</v>
      </c>
      <c r="L45">
        <v>98</v>
      </c>
      <c r="M45">
        <v>84</v>
      </c>
      <c r="N45">
        <v>1</v>
      </c>
      <c r="O45">
        <v>148</v>
      </c>
    </row>
    <row r="46" spans="2:15" x14ac:dyDescent="0.3">
      <c r="B46">
        <v>99</v>
      </c>
      <c r="C46">
        <v>83</v>
      </c>
      <c r="D46">
        <v>116</v>
      </c>
      <c r="E46">
        <v>159</v>
      </c>
      <c r="F46">
        <v>112</v>
      </c>
      <c r="G46">
        <v>3</v>
      </c>
      <c r="H46">
        <v>63</v>
      </c>
      <c r="I46">
        <v>85</v>
      </c>
      <c r="L46">
        <v>99</v>
      </c>
      <c r="M46">
        <v>116</v>
      </c>
      <c r="N46">
        <v>112</v>
      </c>
      <c r="O46">
        <v>85</v>
      </c>
    </row>
    <row r="47" spans="2:15" x14ac:dyDescent="0.3">
      <c r="B47">
        <v>14</v>
      </c>
      <c r="C47">
        <v>63</v>
      </c>
      <c r="D47">
        <v>2</v>
      </c>
      <c r="F47">
        <v>61</v>
      </c>
      <c r="G47">
        <v>47</v>
      </c>
      <c r="H47">
        <v>115</v>
      </c>
      <c r="I47">
        <v>66</v>
      </c>
      <c r="L47">
        <v>14</v>
      </c>
      <c r="M47">
        <v>2</v>
      </c>
      <c r="N47">
        <v>61</v>
      </c>
      <c r="O47">
        <v>66</v>
      </c>
    </row>
    <row r="48" spans="2:15" x14ac:dyDescent="0.3">
      <c r="B48">
        <v>100</v>
      </c>
      <c r="C48">
        <v>115</v>
      </c>
      <c r="D48">
        <v>31</v>
      </c>
      <c r="F48">
        <v>102</v>
      </c>
      <c r="G48">
        <v>118</v>
      </c>
      <c r="H48">
        <v>116</v>
      </c>
      <c r="I48">
        <v>136</v>
      </c>
      <c r="L48">
        <v>100</v>
      </c>
      <c r="M48">
        <v>31</v>
      </c>
      <c r="N48">
        <v>102</v>
      </c>
      <c r="O48">
        <v>136</v>
      </c>
    </row>
    <row r="49" spans="2:26" x14ac:dyDescent="0.3">
      <c r="B49">
        <v>101</v>
      </c>
      <c r="C49">
        <v>3</v>
      </c>
      <c r="D49">
        <v>76</v>
      </c>
      <c r="F49">
        <v>57</v>
      </c>
      <c r="G49">
        <v>97</v>
      </c>
      <c r="H49">
        <v>118</v>
      </c>
      <c r="I49">
        <v>137</v>
      </c>
      <c r="L49">
        <v>101</v>
      </c>
      <c r="M49">
        <v>76</v>
      </c>
      <c r="N49">
        <v>57</v>
      </c>
      <c r="O49">
        <v>137</v>
      </c>
    </row>
    <row r="50" spans="2:26" x14ac:dyDescent="0.3">
      <c r="B50">
        <v>46</v>
      </c>
      <c r="C50">
        <v>116</v>
      </c>
      <c r="D50">
        <v>1</v>
      </c>
      <c r="F50">
        <v>103</v>
      </c>
      <c r="G50">
        <v>145</v>
      </c>
      <c r="H50">
        <v>151</v>
      </c>
      <c r="I50">
        <v>130</v>
      </c>
      <c r="L50">
        <v>46</v>
      </c>
      <c r="M50">
        <v>1</v>
      </c>
      <c r="N50">
        <v>103</v>
      </c>
      <c r="O50">
        <v>130</v>
      </c>
    </row>
    <row r="51" spans="2:26" x14ac:dyDescent="0.3">
      <c r="B51">
        <v>102</v>
      </c>
      <c r="C51">
        <v>117</v>
      </c>
      <c r="D51">
        <v>103</v>
      </c>
      <c r="F51">
        <v>20</v>
      </c>
      <c r="G51">
        <v>124</v>
      </c>
      <c r="H51">
        <v>18</v>
      </c>
      <c r="I51">
        <v>99</v>
      </c>
      <c r="L51">
        <v>102</v>
      </c>
      <c r="M51">
        <v>103</v>
      </c>
      <c r="N51">
        <v>20</v>
      </c>
      <c r="O51">
        <v>99</v>
      </c>
    </row>
    <row r="52" spans="2:26" x14ac:dyDescent="0.3">
      <c r="B52">
        <v>103</v>
      </c>
      <c r="C52">
        <v>47</v>
      </c>
      <c r="D52">
        <v>65</v>
      </c>
      <c r="F52">
        <v>114</v>
      </c>
      <c r="G52">
        <v>93</v>
      </c>
      <c r="H52">
        <v>97</v>
      </c>
      <c r="I52">
        <v>104</v>
      </c>
      <c r="L52">
        <v>103</v>
      </c>
      <c r="M52">
        <v>65</v>
      </c>
      <c r="N52">
        <v>114</v>
      </c>
      <c r="O52">
        <v>104</v>
      </c>
    </row>
    <row r="53" spans="2:26" x14ac:dyDescent="0.3">
      <c r="B53">
        <v>62</v>
      </c>
      <c r="C53">
        <v>118</v>
      </c>
      <c r="D53">
        <v>109</v>
      </c>
      <c r="F53">
        <v>84</v>
      </c>
      <c r="G53">
        <v>94</v>
      </c>
      <c r="H53">
        <v>148</v>
      </c>
      <c r="I53">
        <v>128</v>
      </c>
      <c r="L53">
        <v>62</v>
      </c>
      <c r="M53">
        <v>109</v>
      </c>
      <c r="N53">
        <v>84</v>
      </c>
      <c r="O53">
        <v>128</v>
      </c>
    </row>
    <row r="54" spans="2:26" x14ac:dyDescent="0.3">
      <c r="B54">
        <v>11</v>
      </c>
      <c r="C54">
        <v>2</v>
      </c>
      <c r="D54">
        <v>82</v>
      </c>
      <c r="F54">
        <v>134</v>
      </c>
      <c r="G54">
        <v>134</v>
      </c>
      <c r="H54">
        <v>150</v>
      </c>
      <c r="I54">
        <v>157</v>
      </c>
      <c r="L54">
        <v>11</v>
      </c>
      <c r="M54">
        <v>82</v>
      </c>
      <c r="N54">
        <v>134</v>
      </c>
      <c r="O54">
        <v>157</v>
      </c>
      <c r="S54" s="17"/>
      <c r="T54" s="17"/>
      <c r="U54" s="17"/>
      <c r="V54" s="17"/>
      <c r="W54" s="17"/>
      <c r="X54" s="17"/>
      <c r="Y54" s="17"/>
      <c r="Z54" s="17"/>
    </row>
    <row r="55" spans="2:26" x14ac:dyDescent="0.3">
      <c r="B55">
        <v>64</v>
      </c>
      <c r="C55">
        <v>64</v>
      </c>
      <c r="D55">
        <v>46</v>
      </c>
      <c r="F55">
        <v>63</v>
      </c>
      <c r="G55">
        <v>137</v>
      </c>
      <c r="H55">
        <v>156</v>
      </c>
      <c r="I55">
        <v>43</v>
      </c>
      <c r="L55">
        <v>64</v>
      </c>
      <c r="M55">
        <v>46</v>
      </c>
      <c r="N55">
        <v>63</v>
      </c>
      <c r="O55">
        <v>43</v>
      </c>
    </row>
    <row r="56" spans="2:26" x14ac:dyDescent="0.3">
      <c r="B56">
        <v>104</v>
      </c>
      <c r="C56">
        <v>53</v>
      </c>
      <c r="D56">
        <v>102</v>
      </c>
      <c r="F56">
        <v>116</v>
      </c>
      <c r="G56">
        <v>136</v>
      </c>
      <c r="H56">
        <v>85</v>
      </c>
      <c r="I56">
        <v>106</v>
      </c>
      <c r="L56">
        <v>104</v>
      </c>
      <c r="M56">
        <v>102</v>
      </c>
      <c r="N56">
        <v>116</v>
      </c>
      <c r="O56">
        <v>106</v>
      </c>
    </row>
    <row r="57" spans="2:26" x14ac:dyDescent="0.3">
      <c r="B57">
        <v>158</v>
      </c>
      <c r="C57">
        <v>119</v>
      </c>
      <c r="D57">
        <v>22</v>
      </c>
      <c r="F57">
        <v>11</v>
      </c>
      <c r="G57">
        <v>138</v>
      </c>
      <c r="H57">
        <v>130</v>
      </c>
      <c r="I57">
        <v>108</v>
      </c>
      <c r="L57">
        <v>158</v>
      </c>
      <c r="M57">
        <v>22</v>
      </c>
      <c r="N57">
        <v>11</v>
      </c>
      <c r="O57">
        <v>108</v>
      </c>
    </row>
    <row r="58" spans="2:26" x14ac:dyDescent="0.3">
      <c r="B58">
        <v>58</v>
      </c>
      <c r="C58">
        <v>66</v>
      </c>
      <c r="D58">
        <v>64</v>
      </c>
      <c r="F58">
        <v>117</v>
      </c>
      <c r="G58">
        <v>5</v>
      </c>
      <c r="H58">
        <v>99</v>
      </c>
      <c r="I58">
        <v>133</v>
      </c>
      <c r="L58">
        <v>58</v>
      </c>
      <c r="M58">
        <v>64</v>
      </c>
      <c r="N58">
        <v>117</v>
      </c>
      <c r="O58">
        <v>133</v>
      </c>
    </row>
    <row r="59" spans="2:26" x14ac:dyDescent="0.3">
      <c r="B59">
        <v>59</v>
      </c>
      <c r="C59">
        <v>99</v>
      </c>
      <c r="D59">
        <v>98</v>
      </c>
      <c r="F59">
        <v>47</v>
      </c>
      <c r="G59">
        <v>146</v>
      </c>
      <c r="H59">
        <v>139</v>
      </c>
      <c r="I59">
        <v>75</v>
      </c>
      <c r="L59">
        <v>59</v>
      </c>
      <c r="M59">
        <v>98</v>
      </c>
      <c r="N59">
        <v>47</v>
      </c>
      <c r="O59">
        <v>75</v>
      </c>
    </row>
    <row r="60" spans="2:26" x14ac:dyDescent="0.3">
      <c r="B60">
        <v>141</v>
      </c>
      <c r="C60">
        <v>14</v>
      </c>
      <c r="D60">
        <v>86</v>
      </c>
      <c r="F60">
        <v>118</v>
      </c>
      <c r="G60">
        <v>147</v>
      </c>
      <c r="H60">
        <v>136</v>
      </c>
      <c r="I60">
        <v>126</v>
      </c>
      <c r="L60">
        <v>141</v>
      </c>
      <c r="M60">
        <v>86</v>
      </c>
      <c r="N60">
        <v>118</v>
      </c>
      <c r="O60">
        <v>126</v>
      </c>
    </row>
    <row r="61" spans="2:26" x14ac:dyDescent="0.3">
      <c r="B61">
        <v>153</v>
      </c>
      <c r="C61">
        <v>33</v>
      </c>
      <c r="D61">
        <v>128</v>
      </c>
      <c r="F61">
        <v>104</v>
      </c>
      <c r="G61">
        <v>140</v>
      </c>
      <c r="H61">
        <v>47</v>
      </c>
      <c r="I61">
        <v>164</v>
      </c>
      <c r="L61">
        <v>153</v>
      </c>
      <c r="M61">
        <v>128</v>
      </c>
      <c r="N61">
        <v>104</v>
      </c>
      <c r="O61">
        <v>164</v>
      </c>
    </row>
    <row r="62" spans="2:26" x14ac:dyDescent="0.3">
      <c r="B62">
        <v>1</v>
      </c>
      <c r="C62">
        <v>120</v>
      </c>
      <c r="D62">
        <v>14</v>
      </c>
      <c r="F62">
        <v>96</v>
      </c>
      <c r="G62">
        <v>61</v>
      </c>
      <c r="H62">
        <v>123</v>
      </c>
      <c r="I62">
        <v>139</v>
      </c>
      <c r="L62">
        <v>1</v>
      </c>
      <c r="M62">
        <v>14</v>
      </c>
      <c r="N62">
        <v>96</v>
      </c>
      <c r="O62">
        <v>139</v>
      </c>
    </row>
    <row r="63" spans="2:26" x14ac:dyDescent="0.3">
      <c r="B63">
        <v>57</v>
      </c>
      <c r="C63">
        <v>121</v>
      </c>
      <c r="D63">
        <v>129</v>
      </c>
      <c r="F63">
        <v>28</v>
      </c>
      <c r="G63">
        <v>148</v>
      </c>
      <c r="H63">
        <v>157</v>
      </c>
      <c r="I63">
        <v>156</v>
      </c>
      <c r="L63">
        <v>57</v>
      </c>
      <c r="M63">
        <v>129</v>
      </c>
      <c r="N63">
        <v>28</v>
      </c>
      <c r="O63">
        <v>156</v>
      </c>
    </row>
    <row r="64" spans="2:26" x14ac:dyDescent="0.3">
      <c r="B64">
        <v>160</v>
      </c>
      <c r="C64">
        <v>122</v>
      </c>
      <c r="D64">
        <v>61</v>
      </c>
      <c r="F64">
        <v>18</v>
      </c>
      <c r="G64">
        <v>115</v>
      </c>
      <c r="H64">
        <v>131</v>
      </c>
      <c r="I64">
        <v>92</v>
      </c>
      <c r="L64">
        <v>160</v>
      </c>
      <c r="M64">
        <v>61</v>
      </c>
      <c r="N64">
        <v>18</v>
      </c>
      <c r="O64">
        <v>92</v>
      </c>
    </row>
    <row r="65" spans="2:18" x14ac:dyDescent="0.3">
      <c r="B65">
        <v>66</v>
      </c>
      <c r="C65">
        <v>46</v>
      </c>
      <c r="D65">
        <v>95</v>
      </c>
      <c r="F65">
        <v>2</v>
      </c>
      <c r="G65">
        <v>149</v>
      </c>
      <c r="H65">
        <v>107</v>
      </c>
      <c r="I65">
        <v>98</v>
      </c>
      <c r="L65">
        <v>66</v>
      </c>
      <c r="M65">
        <v>95</v>
      </c>
      <c r="N65">
        <v>2</v>
      </c>
      <c r="O65">
        <v>98</v>
      </c>
    </row>
    <row r="66" spans="2:18" x14ac:dyDescent="0.3">
      <c r="B66">
        <v>121</v>
      </c>
      <c r="C66">
        <v>95</v>
      </c>
      <c r="D66">
        <v>123</v>
      </c>
      <c r="F66">
        <v>86</v>
      </c>
      <c r="G66">
        <v>36</v>
      </c>
      <c r="H66">
        <v>91</v>
      </c>
      <c r="I66">
        <v>113</v>
      </c>
      <c r="L66">
        <v>121</v>
      </c>
      <c r="M66">
        <v>123</v>
      </c>
      <c r="N66">
        <v>86</v>
      </c>
      <c r="O66">
        <v>113</v>
      </c>
    </row>
    <row r="67" spans="2:18" x14ac:dyDescent="0.3">
      <c r="B67">
        <v>115</v>
      </c>
      <c r="C67">
        <v>62</v>
      </c>
      <c r="D67">
        <v>53</v>
      </c>
      <c r="F67">
        <v>135</v>
      </c>
      <c r="G67">
        <v>38</v>
      </c>
      <c r="H67">
        <v>111</v>
      </c>
      <c r="I67">
        <v>64</v>
      </c>
      <c r="L67">
        <v>115</v>
      </c>
      <c r="M67">
        <v>53</v>
      </c>
      <c r="N67">
        <v>135</v>
      </c>
      <c r="O67">
        <v>64</v>
      </c>
    </row>
    <row r="68" spans="2:18" x14ac:dyDescent="0.3">
      <c r="B68">
        <v>2</v>
      </c>
      <c r="C68">
        <v>11</v>
      </c>
      <c r="D68">
        <v>16</v>
      </c>
      <c r="F68">
        <v>136</v>
      </c>
      <c r="G68">
        <v>14</v>
      </c>
      <c r="H68">
        <v>46</v>
      </c>
      <c r="I68">
        <v>150</v>
      </c>
      <c r="L68">
        <v>2</v>
      </c>
      <c r="M68">
        <v>16</v>
      </c>
      <c r="N68">
        <v>136</v>
      </c>
      <c r="O68">
        <v>150</v>
      </c>
    </row>
    <row r="69" spans="2:18" x14ac:dyDescent="0.3">
      <c r="B69">
        <v>143</v>
      </c>
      <c r="C69">
        <v>28</v>
      </c>
      <c r="D69">
        <v>132</v>
      </c>
      <c r="F69">
        <v>137</v>
      </c>
      <c r="G69">
        <v>31</v>
      </c>
      <c r="H69">
        <v>135</v>
      </c>
      <c r="I69">
        <v>162</v>
      </c>
      <c r="L69">
        <v>143</v>
      </c>
      <c r="M69">
        <v>132</v>
      </c>
      <c r="N69">
        <v>137</v>
      </c>
      <c r="O69">
        <v>162</v>
      </c>
    </row>
    <row r="70" spans="2:18" x14ac:dyDescent="0.3">
      <c r="B70">
        <v>161</v>
      </c>
      <c r="C70">
        <v>123</v>
      </c>
      <c r="D70">
        <v>94</v>
      </c>
      <c r="F70">
        <v>130</v>
      </c>
      <c r="G70">
        <v>78</v>
      </c>
      <c r="H70">
        <v>112</v>
      </c>
      <c r="I70">
        <v>135</v>
      </c>
      <c r="L70">
        <v>161</v>
      </c>
      <c r="M70">
        <v>94</v>
      </c>
      <c r="N70">
        <v>130</v>
      </c>
      <c r="O70">
        <v>135</v>
      </c>
    </row>
    <row r="71" spans="2:18" x14ac:dyDescent="0.3">
      <c r="B71">
        <v>162</v>
      </c>
      <c r="C71">
        <v>89</v>
      </c>
      <c r="D71">
        <v>133</v>
      </c>
      <c r="F71">
        <v>138</v>
      </c>
      <c r="G71">
        <v>150</v>
      </c>
      <c r="H71">
        <v>102</v>
      </c>
      <c r="I71">
        <v>65</v>
      </c>
      <c r="L71">
        <v>162</v>
      </c>
      <c r="M71">
        <v>133</v>
      </c>
      <c r="N71">
        <v>138</v>
      </c>
      <c r="O71">
        <v>65</v>
      </c>
    </row>
    <row r="72" spans="2:18" x14ac:dyDescent="0.3">
      <c r="B72">
        <v>86</v>
      </c>
      <c r="C72">
        <v>79</v>
      </c>
      <c r="D72">
        <v>118</v>
      </c>
      <c r="F72">
        <v>99</v>
      </c>
      <c r="G72">
        <v>86</v>
      </c>
      <c r="H72">
        <v>57</v>
      </c>
      <c r="I72">
        <v>159</v>
      </c>
      <c r="L72">
        <v>86</v>
      </c>
      <c r="M72">
        <v>118</v>
      </c>
      <c r="N72">
        <v>99</v>
      </c>
      <c r="O72">
        <v>159</v>
      </c>
    </row>
    <row r="73" spans="2:18" x14ac:dyDescent="0.3">
      <c r="B73">
        <v>124</v>
      </c>
      <c r="C73">
        <v>81</v>
      </c>
      <c r="D73">
        <v>62</v>
      </c>
      <c r="F73">
        <v>139</v>
      </c>
      <c r="G73">
        <v>66</v>
      </c>
      <c r="H73">
        <v>110</v>
      </c>
      <c r="I73">
        <v>4</v>
      </c>
      <c r="L73">
        <v>124</v>
      </c>
      <c r="M73">
        <v>62</v>
      </c>
      <c r="N73">
        <v>139</v>
      </c>
      <c r="O73">
        <v>4</v>
      </c>
    </row>
    <row r="74" spans="2:18" x14ac:dyDescent="0.3">
      <c r="B74">
        <v>132</v>
      </c>
      <c r="C74">
        <v>20</v>
      </c>
      <c r="D74">
        <v>21</v>
      </c>
      <c r="F74">
        <v>128</v>
      </c>
      <c r="G74">
        <v>151</v>
      </c>
      <c r="H74">
        <v>80</v>
      </c>
      <c r="I74">
        <v>109</v>
      </c>
      <c r="L74">
        <v>132</v>
      </c>
      <c r="M74">
        <v>21</v>
      </c>
      <c r="N74">
        <v>128</v>
      </c>
      <c r="O74">
        <v>109</v>
      </c>
    </row>
    <row r="75" spans="2:18" x14ac:dyDescent="0.3">
      <c r="B75">
        <v>65</v>
      </c>
      <c r="C75">
        <v>163</v>
      </c>
      <c r="D75">
        <v>144</v>
      </c>
      <c r="F75">
        <v>140</v>
      </c>
      <c r="G75">
        <v>18</v>
      </c>
      <c r="H75">
        <v>93</v>
      </c>
      <c r="I75">
        <v>29</v>
      </c>
      <c r="L75">
        <v>65</v>
      </c>
      <c r="M75">
        <v>144</v>
      </c>
      <c r="N75">
        <v>140</v>
      </c>
      <c r="O75">
        <v>29</v>
      </c>
    </row>
    <row r="76" spans="2:18" x14ac:dyDescent="0.3">
      <c r="B76">
        <v>53</v>
      </c>
      <c r="C76">
        <v>158</v>
      </c>
      <c r="D76">
        <v>36</v>
      </c>
      <c r="F76">
        <v>100</v>
      </c>
      <c r="G76">
        <v>152</v>
      </c>
      <c r="H76">
        <v>126</v>
      </c>
      <c r="I76">
        <v>165</v>
      </c>
      <c r="L76">
        <v>53</v>
      </c>
      <c r="M76">
        <v>36</v>
      </c>
      <c r="N76">
        <v>100</v>
      </c>
      <c r="O76">
        <v>165</v>
      </c>
    </row>
    <row r="77" spans="2:18" x14ac:dyDescent="0.3">
      <c r="B77">
        <v>43</v>
      </c>
      <c r="C77">
        <v>58</v>
      </c>
      <c r="D77">
        <v>136</v>
      </c>
      <c r="F77">
        <v>141</v>
      </c>
      <c r="G77">
        <v>30</v>
      </c>
      <c r="H77">
        <v>133</v>
      </c>
      <c r="I77" s="17">
        <v>28</v>
      </c>
      <c r="J77" s="17"/>
      <c r="K77" s="17"/>
      <c r="L77">
        <v>43</v>
      </c>
      <c r="M77">
        <v>136</v>
      </c>
      <c r="N77">
        <v>141</v>
      </c>
      <c r="O77" s="17">
        <v>28</v>
      </c>
      <c r="P77" s="17"/>
      <c r="Q77" s="17"/>
      <c r="R77" s="17"/>
    </row>
    <row r="78" spans="2:18" x14ac:dyDescent="0.3">
      <c r="B78">
        <v>154</v>
      </c>
      <c r="C78">
        <v>153</v>
      </c>
      <c r="D78">
        <v>143</v>
      </c>
      <c r="F78">
        <v>22</v>
      </c>
      <c r="G78">
        <v>72</v>
      </c>
      <c r="H78">
        <v>164</v>
      </c>
      <c r="I78">
        <v>102</v>
      </c>
      <c r="L78">
        <v>154</v>
      </c>
      <c r="M78">
        <v>143</v>
      </c>
      <c r="N78">
        <v>22</v>
      </c>
      <c r="O78">
        <v>102</v>
      </c>
    </row>
    <row r="79" spans="2:18" x14ac:dyDescent="0.3">
      <c r="B79">
        <v>110</v>
      </c>
      <c r="C79">
        <v>1</v>
      </c>
      <c r="D79">
        <v>58</v>
      </c>
      <c r="F79">
        <v>95</v>
      </c>
      <c r="G79">
        <v>92</v>
      </c>
      <c r="H79">
        <v>82</v>
      </c>
      <c r="I79">
        <v>57</v>
      </c>
      <c r="L79">
        <v>110</v>
      </c>
      <c r="M79">
        <v>58</v>
      </c>
      <c r="N79">
        <v>95</v>
      </c>
      <c r="O79">
        <v>57</v>
      </c>
    </row>
    <row r="80" spans="2:18" x14ac:dyDescent="0.3">
      <c r="B80">
        <v>32</v>
      </c>
      <c r="C80">
        <v>18</v>
      </c>
      <c r="D80">
        <v>80</v>
      </c>
      <c r="F80">
        <v>123</v>
      </c>
      <c r="G80">
        <v>153</v>
      </c>
      <c r="H80">
        <v>122</v>
      </c>
      <c r="I80">
        <v>116</v>
      </c>
      <c r="L80">
        <v>32</v>
      </c>
      <c r="M80">
        <v>80</v>
      </c>
      <c r="N80">
        <v>123</v>
      </c>
      <c r="O80">
        <v>116</v>
      </c>
    </row>
    <row r="81" spans="2:15" x14ac:dyDescent="0.3">
      <c r="B81">
        <v>129</v>
      </c>
      <c r="C81">
        <v>130</v>
      </c>
      <c r="D81">
        <v>3</v>
      </c>
      <c r="F81">
        <v>24</v>
      </c>
      <c r="G81">
        <v>103</v>
      </c>
      <c r="H81">
        <v>137</v>
      </c>
      <c r="I81">
        <v>119</v>
      </c>
      <c r="L81">
        <v>129</v>
      </c>
      <c r="M81">
        <v>3</v>
      </c>
      <c r="N81">
        <v>24</v>
      </c>
      <c r="O81">
        <v>119</v>
      </c>
    </row>
    <row r="82" spans="2:15" x14ac:dyDescent="0.3">
      <c r="B82">
        <v>0.11</v>
      </c>
      <c r="C82">
        <v>154</v>
      </c>
      <c r="D82">
        <v>148</v>
      </c>
      <c r="F82">
        <v>75</v>
      </c>
      <c r="G82">
        <v>104</v>
      </c>
      <c r="H82">
        <v>41</v>
      </c>
      <c r="I82">
        <v>77</v>
      </c>
      <c r="L82">
        <v>0.11</v>
      </c>
      <c r="M82">
        <v>148</v>
      </c>
      <c r="N82">
        <v>75</v>
      </c>
      <c r="O82">
        <v>77</v>
      </c>
    </row>
    <row r="83" spans="2:15" x14ac:dyDescent="0.3">
      <c r="B83">
        <v>155</v>
      </c>
      <c r="C83">
        <v>150</v>
      </c>
      <c r="D83">
        <v>43</v>
      </c>
      <c r="F83">
        <v>110</v>
      </c>
      <c r="G83">
        <v>85</v>
      </c>
      <c r="H83">
        <v>86</v>
      </c>
      <c r="I83">
        <v>74</v>
      </c>
      <c r="L83">
        <v>155</v>
      </c>
      <c r="M83">
        <v>43</v>
      </c>
      <c r="N83">
        <v>110</v>
      </c>
      <c r="O83">
        <v>74</v>
      </c>
    </row>
    <row r="84" spans="2:15" x14ac:dyDescent="0.3">
      <c r="B84">
        <v>24</v>
      </c>
      <c r="C84">
        <v>161</v>
      </c>
      <c r="D84">
        <v>88</v>
      </c>
      <c r="F84">
        <v>80</v>
      </c>
      <c r="G84">
        <v>132</v>
      </c>
      <c r="H84">
        <v>162</v>
      </c>
      <c r="I84">
        <v>115</v>
      </c>
      <c r="L84">
        <v>24</v>
      </c>
      <c r="M84">
        <v>88</v>
      </c>
      <c r="N84">
        <v>80</v>
      </c>
      <c r="O84">
        <v>115</v>
      </c>
    </row>
    <row r="85" spans="2:15" x14ac:dyDescent="0.3">
      <c r="B85">
        <v>106</v>
      </c>
      <c r="C85">
        <v>132</v>
      </c>
      <c r="D85">
        <v>73</v>
      </c>
      <c r="F85">
        <v>93</v>
      </c>
      <c r="G85">
        <v>84</v>
      </c>
      <c r="H85">
        <v>104</v>
      </c>
      <c r="I85">
        <v>132</v>
      </c>
      <c r="L85">
        <v>106</v>
      </c>
      <c r="M85">
        <v>73</v>
      </c>
      <c r="N85">
        <v>93</v>
      </c>
      <c r="O85">
        <v>132</v>
      </c>
    </row>
    <row r="86" spans="2:15" x14ac:dyDescent="0.3">
      <c r="B86">
        <v>108</v>
      </c>
      <c r="C86">
        <v>141</v>
      </c>
      <c r="D86">
        <v>77</v>
      </c>
      <c r="F86">
        <v>164</v>
      </c>
      <c r="G86">
        <v>96</v>
      </c>
      <c r="H86">
        <v>65</v>
      </c>
      <c r="I86">
        <v>84</v>
      </c>
      <c r="L86">
        <v>108</v>
      </c>
      <c r="M86">
        <v>77</v>
      </c>
      <c r="N86">
        <v>164</v>
      </c>
      <c r="O86">
        <v>84</v>
      </c>
    </row>
    <row r="87" spans="2:15" x14ac:dyDescent="0.3">
      <c r="B87">
        <v>142</v>
      </c>
      <c r="C87">
        <v>151</v>
      </c>
      <c r="D87">
        <v>121</v>
      </c>
      <c r="F87">
        <v>97</v>
      </c>
      <c r="G87">
        <v>24</v>
      </c>
      <c r="H87">
        <v>89</v>
      </c>
      <c r="I87">
        <v>168</v>
      </c>
      <c r="L87">
        <v>142</v>
      </c>
      <c r="M87">
        <v>121</v>
      </c>
      <c r="N87">
        <v>97</v>
      </c>
      <c r="O87">
        <v>168</v>
      </c>
    </row>
    <row r="88" spans="2:15" x14ac:dyDescent="0.3">
      <c r="B88">
        <v>60</v>
      </c>
      <c r="C88">
        <v>148</v>
      </c>
      <c r="D88">
        <v>96</v>
      </c>
      <c r="F88">
        <v>88</v>
      </c>
      <c r="G88">
        <v>121</v>
      </c>
      <c r="H88">
        <v>28</v>
      </c>
      <c r="I88">
        <v>155</v>
      </c>
      <c r="L88">
        <v>60</v>
      </c>
      <c r="M88">
        <v>96</v>
      </c>
      <c r="N88">
        <v>88</v>
      </c>
      <c r="O88">
        <v>155</v>
      </c>
    </row>
    <row r="89" spans="2:15" x14ac:dyDescent="0.3">
      <c r="B89">
        <v>111</v>
      </c>
      <c r="C89">
        <v>86</v>
      </c>
      <c r="D89">
        <v>74</v>
      </c>
      <c r="F89">
        <v>154</v>
      </c>
      <c r="G89">
        <v>110</v>
      </c>
      <c r="H89">
        <v>166</v>
      </c>
      <c r="I89">
        <v>131</v>
      </c>
      <c r="L89">
        <v>111</v>
      </c>
      <c r="M89">
        <v>74</v>
      </c>
      <c r="N89">
        <v>154</v>
      </c>
      <c r="O89">
        <v>131</v>
      </c>
    </row>
    <row r="90" spans="2:15" x14ac:dyDescent="0.3">
      <c r="B90">
        <v>127</v>
      </c>
      <c r="C90">
        <v>164</v>
      </c>
      <c r="D90">
        <v>92</v>
      </c>
      <c r="F90">
        <v>153</v>
      </c>
      <c r="G90">
        <v>126</v>
      </c>
      <c r="H90">
        <v>53</v>
      </c>
      <c r="I90">
        <v>73</v>
      </c>
      <c r="L90">
        <v>127</v>
      </c>
      <c r="M90">
        <v>92</v>
      </c>
      <c r="N90">
        <v>153</v>
      </c>
      <c r="O90">
        <v>73</v>
      </c>
    </row>
    <row r="91" spans="2:15" x14ac:dyDescent="0.3">
      <c r="B91">
        <v>116</v>
      </c>
      <c r="C91">
        <v>43</v>
      </c>
      <c r="D91">
        <v>150</v>
      </c>
      <c r="F91">
        <v>150</v>
      </c>
      <c r="G91">
        <v>164</v>
      </c>
      <c r="H91">
        <v>64</v>
      </c>
      <c r="I91">
        <v>142</v>
      </c>
      <c r="L91">
        <v>116</v>
      </c>
      <c r="M91">
        <v>150</v>
      </c>
      <c r="N91">
        <v>150</v>
      </c>
      <c r="O91">
        <v>142</v>
      </c>
    </row>
    <row r="92" spans="2:15" x14ac:dyDescent="0.3">
      <c r="B92">
        <v>117</v>
      </c>
      <c r="C92">
        <v>124</v>
      </c>
      <c r="D92">
        <v>29</v>
      </c>
      <c r="F92">
        <v>36</v>
      </c>
      <c r="G92">
        <v>102</v>
      </c>
      <c r="H92">
        <v>119</v>
      </c>
      <c r="I92">
        <v>144</v>
      </c>
      <c r="L92">
        <v>117</v>
      </c>
      <c r="M92">
        <v>29</v>
      </c>
      <c r="N92">
        <v>36</v>
      </c>
      <c r="O92">
        <v>144</v>
      </c>
    </row>
    <row r="93" spans="2:15" x14ac:dyDescent="0.3">
      <c r="B93">
        <v>150</v>
      </c>
      <c r="C93">
        <v>65</v>
      </c>
      <c r="D93">
        <v>105</v>
      </c>
      <c r="F93">
        <v>74</v>
      </c>
      <c r="G93">
        <v>114</v>
      </c>
      <c r="H93">
        <v>31</v>
      </c>
      <c r="I93">
        <v>59</v>
      </c>
      <c r="L93">
        <v>150</v>
      </c>
      <c r="M93">
        <v>105</v>
      </c>
      <c r="N93">
        <v>74</v>
      </c>
      <c r="O93">
        <v>59</v>
      </c>
    </row>
    <row r="94" spans="2:15" x14ac:dyDescent="0.3">
      <c r="B94">
        <v>167</v>
      </c>
      <c r="C94">
        <v>168</v>
      </c>
      <c r="D94">
        <v>142</v>
      </c>
      <c r="F94">
        <v>65</v>
      </c>
      <c r="G94">
        <v>156</v>
      </c>
      <c r="H94">
        <v>88</v>
      </c>
      <c r="I94">
        <v>141</v>
      </c>
      <c r="L94">
        <v>167</v>
      </c>
      <c r="M94">
        <v>142</v>
      </c>
      <c r="N94">
        <v>65</v>
      </c>
      <c r="O94">
        <v>141</v>
      </c>
    </row>
    <row r="95" spans="2:15" x14ac:dyDescent="0.3">
      <c r="B95">
        <v>135</v>
      </c>
      <c r="C95">
        <v>97</v>
      </c>
      <c r="D95">
        <v>156</v>
      </c>
      <c r="F95">
        <v>85</v>
      </c>
      <c r="G95">
        <v>162</v>
      </c>
      <c r="H95">
        <v>168</v>
      </c>
      <c r="I95">
        <v>103</v>
      </c>
      <c r="L95">
        <v>135</v>
      </c>
      <c r="M95">
        <v>156</v>
      </c>
      <c r="N95">
        <v>85</v>
      </c>
      <c r="O95">
        <v>103</v>
      </c>
    </row>
    <row r="96" spans="2:15" x14ac:dyDescent="0.3">
      <c r="B96">
        <v>136</v>
      </c>
      <c r="C96">
        <v>152</v>
      </c>
      <c r="D96">
        <v>166</v>
      </c>
      <c r="F96">
        <v>113</v>
      </c>
      <c r="G96">
        <v>135</v>
      </c>
      <c r="H96">
        <v>68</v>
      </c>
      <c r="I96">
        <v>83</v>
      </c>
      <c r="L96">
        <v>136</v>
      </c>
      <c r="M96">
        <v>166</v>
      </c>
      <c r="N96">
        <v>113</v>
      </c>
      <c r="O96">
        <v>83</v>
      </c>
    </row>
    <row r="97" spans="2:26" x14ac:dyDescent="0.3">
      <c r="B97">
        <v>4</v>
      </c>
      <c r="C97">
        <v>30</v>
      </c>
      <c r="D97">
        <v>155</v>
      </c>
      <c r="F97">
        <v>162</v>
      </c>
      <c r="G97">
        <v>127</v>
      </c>
      <c r="H97">
        <v>158</v>
      </c>
      <c r="I97">
        <v>154</v>
      </c>
      <c r="L97">
        <v>4</v>
      </c>
      <c r="M97">
        <v>155</v>
      </c>
      <c r="N97">
        <v>162</v>
      </c>
      <c r="O97">
        <v>154</v>
      </c>
    </row>
    <row r="98" spans="2:26" x14ac:dyDescent="0.3">
      <c r="B98">
        <v>31</v>
      </c>
      <c r="C98">
        <v>32</v>
      </c>
      <c r="D98">
        <v>161</v>
      </c>
      <c r="F98">
        <v>62</v>
      </c>
      <c r="G98">
        <v>139</v>
      </c>
      <c r="H98">
        <v>73</v>
      </c>
      <c r="I98">
        <v>121</v>
      </c>
      <c r="L98">
        <v>31</v>
      </c>
      <c r="M98">
        <v>161</v>
      </c>
      <c r="N98">
        <v>62</v>
      </c>
      <c r="O98">
        <v>121</v>
      </c>
    </row>
    <row r="99" spans="2:26" x14ac:dyDescent="0.3">
      <c r="B99">
        <v>120</v>
      </c>
      <c r="C99">
        <v>128</v>
      </c>
      <c r="D99">
        <v>141</v>
      </c>
      <c r="F99">
        <v>32</v>
      </c>
      <c r="G99">
        <v>43</v>
      </c>
      <c r="H99">
        <v>74</v>
      </c>
      <c r="I99">
        <v>86</v>
      </c>
      <c r="L99">
        <v>120</v>
      </c>
      <c r="M99">
        <v>141</v>
      </c>
      <c r="N99">
        <v>32</v>
      </c>
      <c r="O99">
        <v>86</v>
      </c>
    </row>
    <row r="100" spans="2:26" x14ac:dyDescent="0.3">
      <c r="B100">
        <v>163</v>
      </c>
      <c r="C100">
        <v>143</v>
      </c>
      <c r="D100">
        <v>153</v>
      </c>
      <c r="F100">
        <v>43</v>
      </c>
      <c r="G100">
        <v>62</v>
      </c>
      <c r="H100">
        <v>95</v>
      </c>
      <c r="I100">
        <v>166</v>
      </c>
      <c r="L100">
        <v>163</v>
      </c>
      <c r="M100">
        <v>153</v>
      </c>
      <c r="N100">
        <v>43</v>
      </c>
      <c r="O100">
        <v>166</v>
      </c>
    </row>
    <row r="101" spans="2:26" x14ac:dyDescent="0.3">
      <c r="B101">
        <v>107</v>
      </c>
      <c r="C101">
        <v>139</v>
      </c>
      <c r="D101">
        <v>154</v>
      </c>
      <c r="F101">
        <v>29</v>
      </c>
      <c r="G101">
        <v>65</v>
      </c>
      <c r="H101">
        <v>29</v>
      </c>
      <c r="I101">
        <v>163</v>
      </c>
      <c r="L101">
        <v>107</v>
      </c>
      <c r="M101">
        <v>154</v>
      </c>
      <c r="N101">
        <v>29</v>
      </c>
      <c r="O101">
        <v>163</v>
      </c>
    </row>
    <row r="102" spans="2:26" x14ac:dyDescent="0.3">
      <c r="B102">
        <v>139</v>
      </c>
      <c r="C102">
        <v>167</v>
      </c>
      <c r="D102">
        <v>71</v>
      </c>
      <c r="F102">
        <v>3</v>
      </c>
      <c r="G102">
        <v>131</v>
      </c>
      <c r="H102">
        <v>66</v>
      </c>
      <c r="I102">
        <v>71</v>
      </c>
      <c r="L102">
        <v>139</v>
      </c>
      <c r="M102">
        <v>71</v>
      </c>
      <c r="N102">
        <v>3</v>
      </c>
      <c r="O102">
        <v>71</v>
      </c>
    </row>
    <row r="103" spans="2:26" x14ac:dyDescent="0.3">
      <c r="B103">
        <v>123</v>
      </c>
      <c r="D103">
        <v>162</v>
      </c>
      <c r="G103">
        <v>112</v>
      </c>
      <c r="H103">
        <v>98</v>
      </c>
      <c r="I103">
        <v>123</v>
      </c>
      <c r="L103">
        <v>123</v>
      </c>
      <c r="M103">
        <v>162</v>
      </c>
      <c r="N103" s="17">
        <v>10</v>
      </c>
      <c r="O103">
        <v>123</v>
      </c>
    </row>
    <row r="104" spans="2:26" x14ac:dyDescent="0.3">
      <c r="B104">
        <v>109</v>
      </c>
      <c r="D104">
        <v>41</v>
      </c>
      <c r="G104">
        <v>73</v>
      </c>
      <c r="L104">
        <v>109</v>
      </c>
      <c r="M104">
        <v>41</v>
      </c>
      <c r="N104">
        <v>16</v>
      </c>
    </row>
    <row r="105" spans="2:26" x14ac:dyDescent="0.3">
      <c r="B105">
        <v>128</v>
      </c>
      <c r="D105">
        <v>158</v>
      </c>
      <c r="G105">
        <v>67</v>
      </c>
      <c r="L105">
        <v>128</v>
      </c>
      <c r="M105">
        <v>158</v>
      </c>
      <c r="N105">
        <v>41</v>
      </c>
    </row>
    <row r="106" spans="2:26" x14ac:dyDescent="0.3">
      <c r="B106">
        <v>20</v>
      </c>
      <c r="D106">
        <v>117</v>
      </c>
      <c r="G106">
        <v>53</v>
      </c>
      <c r="L106">
        <v>20</v>
      </c>
      <c r="M106">
        <v>117</v>
      </c>
      <c r="N106">
        <v>142</v>
      </c>
    </row>
    <row r="107" spans="2:26" x14ac:dyDescent="0.3">
      <c r="B107">
        <v>22</v>
      </c>
      <c r="G107">
        <v>29</v>
      </c>
      <c r="L107">
        <v>22</v>
      </c>
      <c r="M107">
        <v>110</v>
      </c>
      <c r="N107">
        <v>143</v>
      </c>
    </row>
    <row r="108" spans="2:26" x14ac:dyDescent="0.3">
      <c r="B108">
        <v>134</v>
      </c>
      <c r="G108">
        <v>166</v>
      </c>
      <c r="L108">
        <v>134</v>
      </c>
      <c r="M108">
        <v>130</v>
      </c>
      <c r="N108">
        <v>144</v>
      </c>
    </row>
    <row r="109" spans="2:26" x14ac:dyDescent="0.3">
      <c r="B109">
        <v>166</v>
      </c>
      <c r="G109">
        <v>154</v>
      </c>
      <c r="L109">
        <v>166</v>
      </c>
      <c r="M109">
        <v>99</v>
      </c>
      <c r="N109">
        <v>145</v>
      </c>
    </row>
    <row r="110" spans="2:26" x14ac:dyDescent="0.3">
      <c r="B110">
        <v>105</v>
      </c>
      <c r="G110">
        <v>28</v>
      </c>
      <c r="L110">
        <v>105</v>
      </c>
      <c r="M110">
        <v>33</v>
      </c>
      <c r="N110">
        <v>146</v>
      </c>
    </row>
    <row r="111" spans="2:26" x14ac:dyDescent="0.3">
      <c r="B111">
        <v>168</v>
      </c>
      <c r="G111">
        <v>123</v>
      </c>
      <c r="L111">
        <v>168</v>
      </c>
      <c r="M111">
        <v>78</v>
      </c>
      <c r="N111">
        <v>147</v>
      </c>
    </row>
    <row r="112" spans="2:26" x14ac:dyDescent="0.3">
      <c r="G112">
        <v>1</v>
      </c>
      <c r="L112">
        <v>112</v>
      </c>
      <c r="M112">
        <v>131</v>
      </c>
      <c r="N112">
        <v>148</v>
      </c>
      <c r="S112" s="17"/>
      <c r="T112" s="17"/>
      <c r="U112" s="17"/>
      <c r="V112" s="17"/>
      <c r="W112" s="17"/>
      <c r="X112" s="17"/>
      <c r="Y112" s="17"/>
      <c r="Z112" s="17"/>
    </row>
    <row r="113" spans="7:14" x14ac:dyDescent="0.3">
      <c r="G113">
        <v>90</v>
      </c>
      <c r="L113">
        <v>113</v>
      </c>
      <c r="M113">
        <v>157</v>
      </c>
      <c r="N113">
        <v>115</v>
      </c>
    </row>
    <row r="114" spans="7:14" x14ac:dyDescent="0.3">
      <c r="G114">
        <v>88</v>
      </c>
      <c r="L114">
        <v>114</v>
      </c>
      <c r="M114">
        <v>167</v>
      </c>
      <c r="N114">
        <v>149</v>
      </c>
    </row>
    <row r="115" spans="7:14" x14ac:dyDescent="0.3">
      <c r="G115">
        <v>87</v>
      </c>
      <c r="L115">
        <v>118</v>
      </c>
      <c r="M115">
        <v>159</v>
      </c>
      <c r="N115">
        <v>38</v>
      </c>
    </row>
    <row r="116" spans="7:14" x14ac:dyDescent="0.3">
      <c r="G116">
        <v>83</v>
      </c>
      <c r="L116">
        <v>119</v>
      </c>
      <c r="N116">
        <v>14</v>
      </c>
    </row>
    <row r="117" spans="7:14" x14ac:dyDescent="0.3">
      <c r="G117">
        <v>77</v>
      </c>
      <c r="L117">
        <v>122</v>
      </c>
      <c r="N117">
        <v>31</v>
      </c>
    </row>
    <row r="118" spans="7:14" x14ac:dyDescent="0.3">
      <c r="L118">
        <v>130</v>
      </c>
      <c r="N118">
        <v>66</v>
      </c>
    </row>
    <row r="119" spans="7:14" x14ac:dyDescent="0.3">
      <c r="L119">
        <v>151</v>
      </c>
      <c r="N119">
        <v>151</v>
      </c>
    </row>
    <row r="120" spans="7:14" x14ac:dyDescent="0.3">
      <c r="L120">
        <v>148</v>
      </c>
      <c r="N120">
        <v>152</v>
      </c>
    </row>
    <row r="121" spans="7:14" x14ac:dyDescent="0.3">
      <c r="L121">
        <v>164</v>
      </c>
      <c r="N121">
        <v>30</v>
      </c>
    </row>
    <row r="122" spans="7:14" x14ac:dyDescent="0.3">
      <c r="L122">
        <v>152</v>
      </c>
      <c r="N122">
        <v>156</v>
      </c>
    </row>
    <row r="123" spans="7:14" x14ac:dyDescent="0.3">
      <c r="L123">
        <v>30</v>
      </c>
      <c r="N123">
        <v>53</v>
      </c>
    </row>
    <row r="124" spans="7:14" x14ac:dyDescent="0.3">
      <c r="N124">
        <v>166</v>
      </c>
    </row>
    <row r="125" spans="7:14" x14ac:dyDescent="0.3">
      <c r="N125">
        <v>90</v>
      </c>
    </row>
    <row r="126" spans="7:14" x14ac:dyDescent="0.3">
      <c r="N126">
        <v>83</v>
      </c>
    </row>
    <row r="127" spans="7:14" x14ac:dyDescent="0.3">
      <c r="N127">
        <v>155</v>
      </c>
    </row>
    <row r="128" spans="7:14" x14ac:dyDescent="0.3">
      <c r="N128">
        <v>108</v>
      </c>
    </row>
    <row r="129" spans="14:26" x14ac:dyDescent="0.3">
      <c r="N129">
        <v>157</v>
      </c>
    </row>
    <row r="130" spans="14:26" x14ac:dyDescent="0.3">
      <c r="N130">
        <v>64</v>
      </c>
    </row>
    <row r="131" spans="14:26" x14ac:dyDescent="0.3">
      <c r="N131">
        <v>119</v>
      </c>
    </row>
    <row r="132" spans="14:26" x14ac:dyDescent="0.3">
      <c r="N132">
        <v>168</v>
      </c>
    </row>
    <row r="133" spans="14:26" x14ac:dyDescent="0.3">
      <c r="N133">
        <v>68</v>
      </c>
    </row>
    <row r="134" spans="14:26" x14ac:dyDescent="0.3">
      <c r="N134">
        <v>158</v>
      </c>
      <c r="S134" s="17"/>
      <c r="T134" s="17"/>
      <c r="U134" s="17"/>
      <c r="V134" s="17"/>
      <c r="W134" s="17"/>
      <c r="X134" s="17"/>
      <c r="Y134" s="17"/>
      <c r="Z134" s="17"/>
    </row>
    <row r="135" spans="14:26" x14ac:dyDescent="0.3">
      <c r="N135">
        <v>98</v>
      </c>
    </row>
  </sheetData>
  <sortState xmlns:xlrd2="http://schemas.microsoft.com/office/spreadsheetml/2017/richdata2" ref="Q2:S318">
    <sortCondition descending="1" ref="R2"/>
  </sortState>
  <pageMargins left="0.7" right="0.7" top="0.75" bottom="0.75" header="0.3" footer="0.3"/>
  <pageSetup paperSize="9"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S131"/>
  <sheetViews>
    <sheetView topLeftCell="E7" workbookViewId="0">
      <selection activeCell="P29" sqref="P29"/>
    </sheetView>
  </sheetViews>
  <sheetFormatPr defaultRowHeight="14.4" x14ac:dyDescent="0.3"/>
  <cols>
    <col min="2" max="2" width="27.88671875" bestFit="1" customWidth="1"/>
    <col min="3" max="3" width="18.6640625" bestFit="1" customWidth="1"/>
    <col min="4" max="4" width="22.33203125" bestFit="1" customWidth="1"/>
    <col min="5" max="5" width="20.5546875" bestFit="1" customWidth="1"/>
    <col min="6" max="6" width="20.5546875" customWidth="1"/>
    <col min="7" max="7" width="22.109375" bestFit="1" customWidth="1"/>
    <col min="8" max="8" width="13.44140625" customWidth="1"/>
    <col min="11" max="11" width="25.5546875" bestFit="1" customWidth="1"/>
    <col min="18" max="19" width="15.5546875" customWidth="1"/>
  </cols>
  <sheetData>
    <row r="1" spans="1:19" x14ac:dyDescent="0.3">
      <c r="A1">
        <v>135</v>
      </c>
      <c r="B1">
        <v>130</v>
      </c>
      <c r="C1">
        <v>117</v>
      </c>
      <c r="D1">
        <v>69</v>
      </c>
      <c r="E1">
        <v>101</v>
      </c>
      <c r="F1">
        <v>125</v>
      </c>
    </row>
    <row r="2" spans="1:19" x14ac:dyDescent="0.3">
      <c r="A2" t="s">
        <v>191</v>
      </c>
      <c r="B2" t="s">
        <v>685</v>
      </c>
      <c r="C2" t="s">
        <v>686</v>
      </c>
      <c r="D2" t="s">
        <v>2</v>
      </c>
      <c r="E2" t="s">
        <v>3</v>
      </c>
      <c r="F2" t="s">
        <v>688</v>
      </c>
    </row>
    <row r="3" spans="1:19" x14ac:dyDescent="0.3">
      <c r="B3">
        <v>67</v>
      </c>
      <c r="C3">
        <v>23</v>
      </c>
      <c r="D3">
        <v>143</v>
      </c>
      <c r="E3" s="17">
        <v>158</v>
      </c>
      <c r="F3">
        <v>32</v>
      </c>
      <c r="H3" t="s">
        <v>689</v>
      </c>
      <c r="I3" t="s">
        <v>690</v>
      </c>
      <c r="S3" s="17"/>
    </row>
    <row r="4" spans="1:19" x14ac:dyDescent="0.3">
      <c r="B4">
        <v>68</v>
      </c>
      <c r="C4">
        <v>61</v>
      </c>
      <c r="D4">
        <v>70</v>
      </c>
      <c r="E4">
        <v>74</v>
      </c>
      <c r="F4">
        <v>155</v>
      </c>
      <c r="H4" t="s">
        <v>0</v>
      </c>
      <c r="I4">
        <v>130</v>
      </c>
      <c r="J4">
        <v>135</v>
      </c>
    </row>
    <row r="5" spans="1:19" x14ac:dyDescent="0.3">
      <c r="B5">
        <v>69</v>
      </c>
      <c r="C5">
        <v>28</v>
      </c>
      <c r="D5">
        <v>158</v>
      </c>
      <c r="E5">
        <v>132</v>
      </c>
      <c r="F5">
        <v>68</v>
      </c>
      <c r="H5" t="s">
        <v>688</v>
      </c>
      <c r="I5">
        <v>125</v>
      </c>
      <c r="J5">
        <v>135</v>
      </c>
    </row>
    <row r="6" spans="1:19" x14ac:dyDescent="0.3">
      <c r="B6">
        <v>70</v>
      </c>
      <c r="C6">
        <v>18</v>
      </c>
      <c r="D6">
        <v>71</v>
      </c>
      <c r="E6">
        <v>28</v>
      </c>
      <c r="F6">
        <v>70</v>
      </c>
      <c r="H6" t="s">
        <v>686</v>
      </c>
      <c r="I6">
        <v>117</v>
      </c>
      <c r="J6">
        <v>135</v>
      </c>
    </row>
    <row r="7" spans="1:19" x14ac:dyDescent="0.3">
      <c r="B7">
        <v>71</v>
      </c>
      <c r="C7">
        <v>69</v>
      </c>
      <c r="D7">
        <v>90</v>
      </c>
      <c r="E7">
        <v>95</v>
      </c>
      <c r="F7">
        <v>158</v>
      </c>
      <c r="H7" t="s">
        <v>3</v>
      </c>
      <c r="I7">
        <v>101</v>
      </c>
      <c r="J7">
        <v>135</v>
      </c>
    </row>
    <row r="8" spans="1:19" x14ac:dyDescent="0.3">
      <c r="B8">
        <v>72</v>
      </c>
      <c r="C8">
        <v>158</v>
      </c>
      <c r="D8">
        <v>124</v>
      </c>
      <c r="E8">
        <v>47</v>
      </c>
      <c r="F8">
        <v>89</v>
      </c>
      <c r="H8" t="s">
        <v>2</v>
      </c>
      <c r="I8">
        <v>69</v>
      </c>
      <c r="J8">
        <v>135</v>
      </c>
    </row>
    <row r="9" spans="1:19" x14ac:dyDescent="0.3">
      <c r="B9">
        <v>73</v>
      </c>
      <c r="C9">
        <v>71</v>
      </c>
      <c r="D9">
        <v>132</v>
      </c>
      <c r="E9">
        <v>43</v>
      </c>
      <c r="F9">
        <v>24</v>
      </c>
    </row>
    <row r="10" spans="1:19" x14ac:dyDescent="0.3">
      <c r="B10">
        <v>74</v>
      </c>
      <c r="C10">
        <v>73</v>
      </c>
      <c r="D10">
        <v>62</v>
      </c>
      <c r="E10">
        <v>154</v>
      </c>
      <c r="F10">
        <v>106</v>
      </c>
    </row>
    <row r="11" spans="1:19" x14ac:dyDescent="0.3">
      <c r="B11">
        <v>23</v>
      </c>
      <c r="C11">
        <v>74</v>
      </c>
      <c r="D11">
        <v>115</v>
      </c>
      <c r="E11">
        <v>69</v>
      </c>
      <c r="F11">
        <v>161</v>
      </c>
    </row>
    <row r="12" spans="1:19" x14ac:dyDescent="0.3">
      <c r="B12">
        <v>75</v>
      </c>
      <c r="C12">
        <v>75</v>
      </c>
      <c r="D12">
        <v>11</v>
      </c>
      <c r="E12">
        <v>73</v>
      </c>
      <c r="F12">
        <v>108</v>
      </c>
    </row>
    <row r="13" spans="1:19" x14ac:dyDescent="0.3">
      <c r="B13">
        <v>76</v>
      </c>
      <c r="C13">
        <v>58</v>
      </c>
      <c r="D13">
        <v>2</v>
      </c>
      <c r="E13">
        <v>77</v>
      </c>
      <c r="F13">
        <v>124</v>
      </c>
    </row>
    <row r="14" spans="1:19" x14ac:dyDescent="0.3">
      <c r="B14">
        <v>77</v>
      </c>
      <c r="C14">
        <v>59</v>
      </c>
      <c r="D14">
        <v>65</v>
      </c>
      <c r="E14">
        <v>100</v>
      </c>
      <c r="F14">
        <v>142</v>
      </c>
    </row>
    <row r="15" spans="1:19" x14ac:dyDescent="0.3">
      <c r="B15">
        <v>78</v>
      </c>
      <c r="C15">
        <v>141</v>
      </c>
      <c r="D15">
        <v>91</v>
      </c>
      <c r="E15">
        <v>121</v>
      </c>
      <c r="F15">
        <v>76</v>
      </c>
    </row>
    <row r="16" spans="1:19" x14ac:dyDescent="0.3">
      <c r="B16">
        <v>79</v>
      </c>
      <c r="C16">
        <v>82</v>
      </c>
      <c r="D16">
        <v>141</v>
      </c>
      <c r="E16">
        <v>92</v>
      </c>
      <c r="F16">
        <v>77</v>
      </c>
    </row>
    <row r="17" spans="2:6" x14ac:dyDescent="0.3">
      <c r="B17">
        <v>80</v>
      </c>
      <c r="C17">
        <v>153</v>
      </c>
      <c r="D17">
        <v>82</v>
      </c>
      <c r="E17">
        <v>141</v>
      </c>
      <c r="F17">
        <v>100</v>
      </c>
    </row>
    <row r="18" spans="2:6" x14ac:dyDescent="0.3">
      <c r="B18">
        <v>81</v>
      </c>
      <c r="C18">
        <v>1</v>
      </c>
      <c r="D18">
        <v>153</v>
      </c>
      <c r="E18">
        <v>58</v>
      </c>
      <c r="F18">
        <v>79</v>
      </c>
    </row>
    <row r="19" spans="2:6" x14ac:dyDescent="0.3">
      <c r="B19">
        <v>82</v>
      </c>
      <c r="C19">
        <v>57</v>
      </c>
      <c r="D19">
        <v>94</v>
      </c>
      <c r="E19">
        <v>110</v>
      </c>
      <c r="F19">
        <v>121</v>
      </c>
    </row>
    <row r="20" spans="2:6" x14ac:dyDescent="0.3">
      <c r="B20">
        <v>83</v>
      </c>
      <c r="C20">
        <v>160</v>
      </c>
      <c r="D20">
        <v>29</v>
      </c>
      <c r="E20">
        <v>59</v>
      </c>
      <c r="F20">
        <v>110</v>
      </c>
    </row>
    <row r="21" spans="2:6" x14ac:dyDescent="0.3">
      <c r="B21">
        <v>63</v>
      </c>
      <c r="C21">
        <v>62</v>
      </c>
      <c r="D21" s="39">
        <v>53</v>
      </c>
      <c r="E21">
        <v>81</v>
      </c>
      <c r="F21">
        <v>91</v>
      </c>
    </row>
    <row r="22" spans="2:6" x14ac:dyDescent="0.3">
      <c r="B22">
        <v>84</v>
      </c>
      <c r="C22">
        <v>84</v>
      </c>
      <c r="D22" s="17">
        <v>58</v>
      </c>
      <c r="E22">
        <v>82</v>
      </c>
      <c r="F22">
        <v>92</v>
      </c>
    </row>
    <row r="23" spans="2:6" x14ac:dyDescent="0.3">
      <c r="B23">
        <v>3</v>
      </c>
      <c r="C23">
        <v>66</v>
      </c>
      <c r="D23">
        <v>22</v>
      </c>
      <c r="E23">
        <v>153</v>
      </c>
      <c r="F23">
        <v>59</v>
      </c>
    </row>
    <row r="24" spans="2:6" x14ac:dyDescent="0.3">
      <c r="B24">
        <v>47</v>
      </c>
      <c r="C24">
        <v>14</v>
      </c>
      <c r="D24">
        <v>59</v>
      </c>
      <c r="E24">
        <v>32</v>
      </c>
      <c r="F24">
        <v>60</v>
      </c>
    </row>
    <row r="25" spans="2:6" x14ac:dyDescent="0.3">
      <c r="B25">
        <v>85</v>
      </c>
      <c r="C25">
        <v>89</v>
      </c>
      <c r="D25">
        <v>164</v>
      </c>
      <c r="E25">
        <v>71</v>
      </c>
      <c r="F25">
        <v>5</v>
      </c>
    </row>
    <row r="26" spans="2:6" x14ac:dyDescent="0.3">
      <c r="B26">
        <v>28</v>
      </c>
      <c r="C26">
        <v>121</v>
      </c>
      <c r="D26">
        <v>101</v>
      </c>
      <c r="E26">
        <v>70</v>
      </c>
      <c r="F26">
        <v>81</v>
      </c>
    </row>
    <row r="27" spans="2:6" x14ac:dyDescent="0.3">
      <c r="B27">
        <v>18</v>
      </c>
      <c r="C27">
        <v>91</v>
      </c>
      <c r="D27">
        <v>103</v>
      </c>
      <c r="E27">
        <v>90</v>
      </c>
      <c r="F27">
        <v>141</v>
      </c>
    </row>
    <row r="28" spans="2:6" x14ac:dyDescent="0.3">
      <c r="B28">
        <v>29</v>
      </c>
      <c r="C28">
        <v>68</v>
      </c>
      <c r="D28">
        <v>114</v>
      </c>
      <c r="E28">
        <v>124</v>
      </c>
      <c r="F28">
        <v>82</v>
      </c>
    </row>
    <row r="29" spans="2:6" x14ac:dyDescent="0.3">
      <c r="B29">
        <v>33</v>
      </c>
      <c r="C29">
        <v>80</v>
      </c>
      <c r="D29">
        <v>63</v>
      </c>
      <c r="E29">
        <v>76</v>
      </c>
      <c r="F29">
        <v>111</v>
      </c>
    </row>
    <row r="30" spans="2:6" x14ac:dyDescent="0.3">
      <c r="B30">
        <v>36</v>
      </c>
      <c r="C30">
        <v>115</v>
      </c>
      <c r="D30">
        <v>118</v>
      </c>
      <c r="E30">
        <v>1</v>
      </c>
      <c r="F30">
        <v>127</v>
      </c>
    </row>
    <row r="31" spans="2:6" x14ac:dyDescent="0.3">
      <c r="B31">
        <v>41</v>
      </c>
      <c r="C31">
        <v>11</v>
      </c>
      <c r="D31">
        <v>3</v>
      </c>
      <c r="E31">
        <v>115</v>
      </c>
      <c r="F31">
        <v>94</v>
      </c>
    </row>
    <row r="32" spans="2:6" x14ac:dyDescent="0.3">
      <c r="B32">
        <v>87</v>
      </c>
      <c r="C32">
        <v>104</v>
      </c>
      <c r="D32">
        <v>117</v>
      </c>
      <c r="E32">
        <v>104</v>
      </c>
      <c r="F32">
        <v>129</v>
      </c>
    </row>
    <row r="33" spans="2:6" x14ac:dyDescent="0.3">
      <c r="B33">
        <v>88</v>
      </c>
      <c r="C33">
        <v>2</v>
      </c>
      <c r="D33" s="17">
        <v>113</v>
      </c>
      <c r="E33">
        <v>2</v>
      </c>
      <c r="F33">
        <v>1</v>
      </c>
    </row>
    <row r="34" spans="2:6" x14ac:dyDescent="0.3">
      <c r="B34">
        <v>89</v>
      </c>
      <c r="C34">
        <v>36</v>
      </c>
      <c r="D34">
        <v>75</v>
      </c>
      <c r="E34">
        <v>103</v>
      </c>
      <c r="F34">
        <v>61</v>
      </c>
    </row>
    <row r="35" spans="2:6" x14ac:dyDescent="0.3">
      <c r="B35">
        <v>90</v>
      </c>
      <c r="C35">
        <v>143</v>
      </c>
      <c r="D35">
        <v>122</v>
      </c>
      <c r="E35">
        <v>96</v>
      </c>
      <c r="F35">
        <v>103</v>
      </c>
    </row>
    <row r="36" spans="2:6" x14ac:dyDescent="0.3">
      <c r="B36">
        <v>91</v>
      </c>
      <c r="C36">
        <v>161</v>
      </c>
      <c r="D36">
        <v>127</v>
      </c>
      <c r="E36">
        <v>46</v>
      </c>
      <c r="F36">
        <v>84</v>
      </c>
    </row>
    <row r="37" spans="2:6" x14ac:dyDescent="0.3">
      <c r="B37">
        <v>92</v>
      </c>
      <c r="C37">
        <v>47</v>
      </c>
      <c r="D37">
        <v>112</v>
      </c>
      <c r="E37">
        <v>129</v>
      </c>
      <c r="F37">
        <v>83</v>
      </c>
    </row>
    <row r="38" spans="2:6" x14ac:dyDescent="0.3">
      <c r="B38">
        <v>93</v>
      </c>
      <c r="C38">
        <v>162</v>
      </c>
      <c r="D38">
        <v>129</v>
      </c>
      <c r="E38">
        <v>102</v>
      </c>
      <c r="F38">
        <v>116</v>
      </c>
    </row>
    <row r="39" spans="2:6" x14ac:dyDescent="0.3">
      <c r="B39">
        <v>5</v>
      </c>
      <c r="C39" s="39">
        <v>86</v>
      </c>
      <c r="D39">
        <v>116</v>
      </c>
      <c r="E39">
        <v>11</v>
      </c>
      <c r="F39">
        <v>117</v>
      </c>
    </row>
    <row r="40" spans="2:6" x14ac:dyDescent="0.3">
      <c r="B40">
        <v>94</v>
      </c>
      <c r="C40">
        <v>24</v>
      </c>
      <c r="D40">
        <v>64</v>
      </c>
      <c r="E40">
        <v>29</v>
      </c>
      <c r="F40">
        <v>97</v>
      </c>
    </row>
    <row r="41" spans="2:6" x14ac:dyDescent="0.3">
      <c r="B41">
        <v>61</v>
      </c>
      <c r="C41">
        <v>79</v>
      </c>
      <c r="D41">
        <v>47</v>
      </c>
      <c r="E41">
        <v>57</v>
      </c>
      <c r="F41">
        <v>2</v>
      </c>
    </row>
    <row r="42" spans="2:6" x14ac:dyDescent="0.3">
      <c r="B42">
        <v>95</v>
      </c>
      <c r="C42">
        <v>60</v>
      </c>
      <c r="D42">
        <v>80</v>
      </c>
      <c r="E42">
        <v>0.11</v>
      </c>
      <c r="F42">
        <v>150</v>
      </c>
    </row>
    <row r="43" spans="2:6" x14ac:dyDescent="0.3">
      <c r="B43">
        <v>96</v>
      </c>
      <c r="C43">
        <v>81</v>
      </c>
      <c r="D43" s="39">
        <v>148</v>
      </c>
      <c r="E43">
        <v>85</v>
      </c>
      <c r="F43">
        <v>29</v>
      </c>
    </row>
    <row r="44" spans="2:6" x14ac:dyDescent="0.3">
      <c r="B44">
        <v>97</v>
      </c>
      <c r="C44">
        <v>46</v>
      </c>
      <c r="D44">
        <v>24</v>
      </c>
      <c r="E44">
        <v>91</v>
      </c>
      <c r="F44">
        <v>167</v>
      </c>
    </row>
    <row r="45" spans="2:6" x14ac:dyDescent="0.3">
      <c r="B45">
        <v>98</v>
      </c>
      <c r="C45">
        <v>20</v>
      </c>
      <c r="D45">
        <v>79</v>
      </c>
      <c r="E45">
        <v>63</v>
      </c>
      <c r="F45">
        <v>135</v>
      </c>
    </row>
    <row r="46" spans="2:6" x14ac:dyDescent="0.3">
      <c r="B46">
        <v>99</v>
      </c>
      <c r="C46">
        <v>118</v>
      </c>
      <c r="D46">
        <v>92</v>
      </c>
      <c r="E46">
        <v>84</v>
      </c>
      <c r="F46">
        <v>85</v>
      </c>
    </row>
    <row r="47" spans="2:6" x14ac:dyDescent="0.3">
      <c r="B47">
        <v>14</v>
      </c>
      <c r="C47">
        <v>53</v>
      </c>
      <c r="D47">
        <v>72</v>
      </c>
      <c r="E47" s="39">
        <v>64</v>
      </c>
      <c r="F47">
        <v>136</v>
      </c>
    </row>
    <row r="48" spans="2:6" x14ac:dyDescent="0.3">
      <c r="B48">
        <v>100</v>
      </c>
      <c r="C48">
        <v>117</v>
      </c>
      <c r="D48">
        <v>73</v>
      </c>
      <c r="E48">
        <v>23</v>
      </c>
      <c r="F48">
        <v>3</v>
      </c>
    </row>
    <row r="49" spans="2:6" x14ac:dyDescent="0.3">
      <c r="B49">
        <v>101</v>
      </c>
      <c r="C49">
        <v>88</v>
      </c>
      <c r="D49" s="39">
        <v>135</v>
      </c>
      <c r="E49">
        <v>61</v>
      </c>
      <c r="F49">
        <v>62</v>
      </c>
    </row>
    <row r="50" spans="2:6" x14ac:dyDescent="0.3">
      <c r="B50">
        <v>46</v>
      </c>
      <c r="C50">
        <v>163</v>
      </c>
      <c r="D50">
        <v>107</v>
      </c>
      <c r="E50">
        <v>79</v>
      </c>
      <c r="F50">
        <v>73</v>
      </c>
    </row>
    <row r="51" spans="2:6" x14ac:dyDescent="0.3">
      <c r="B51">
        <v>102</v>
      </c>
      <c r="C51">
        <v>122</v>
      </c>
      <c r="D51">
        <v>76</v>
      </c>
      <c r="E51">
        <v>109</v>
      </c>
      <c r="F51">
        <v>75</v>
      </c>
    </row>
    <row r="52" spans="2:6" x14ac:dyDescent="0.3">
      <c r="B52">
        <v>103</v>
      </c>
      <c r="C52">
        <v>113</v>
      </c>
      <c r="D52">
        <v>60</v>
      </c>
      <c r="E52">
        <v>118</v>
      </c>
      <c r="F52">
        <v>63</v>
      </c>
    </row>
    <row r="53" spans="2:6" x14ac:dyDescent="0.3">
      <c r="B53">
        <v>62</v>
      </c>
      <c r="C53">
        <v>100</v>
      </c>
      <c r="D53">
        <v>85</v>
      </c>
      <c r="E53">
        <v>3</v>
      </c>
      <c r="F53">
        <v>4</v>
      </c>
    </row>
    <row r="54" spans="2:6" x14ac:dyDescent="0.3">
      <c r="B54">
        <v>11</v>
      </c>
      <c r="C54">
        <v>72</v>
      </c>
      <c r="D54">
        <v>30</v>
      </c>
      <c r="E54">
        <v>116</v>
      </c>
      <c r="F54">
        <v>31</v>
      </c>
    </row>
    <row r="55" spans="2:6" x14ac:dyDescent="0.3">
      <c r="B55">
        <v>64</v>
      </c>
      <c r="C55">
        <v>108</v>
      </c>
      <c r="D55">
        <v>131</v>
      </c>
      <c r="E55">
        <v>117</v>
      </c>
      <c r="F55">
        <v>36</v>
      </c>
    </row>
    <row r="56" spans="2:6" x14ac:dyDescent="0.3">
      <c r="B56">
        <v>104</v>
      </c>
      <c r="C56">
        <v>111</v>
      </c>
      <c r="D56">
        <v>106</v>
      </c>
      <c r="E56">
        <v>53</v>
      </c>
      <c r="F56">
        <v>87</v>
      </c>
    </row>
    <row r="57" spans="2:6" x14ac:dyDescent="0.3">
      <c r="B57">
        <v>105</v>
      </c>
      <c r="C57">
        <v>94</v>
      </c>
      <c r="D57">
        <v>120</v>
      </c>
      <c r="E57" s="39">
        <v>65</v>
      </c>
      <c r="F57">
        <v>72</v>
      </c>
    </row>
    <row r="58" spans="2:6" x14ac:dyDescent="0.3">
      <c r="B58">
        <v>24</v>
      </c>
      <c r="C58">
        <v>112</v>
      </c>
      <c r="D58">
        <v>74</v>
      </c>
      <c r="E58">
        <v>88</v>
      </c>
      <c r="F58">
        <v>120</v>
      </c>
    </row>
    <row r="59" spans="2:6" x14ac:dyDescent="0.3">
      <c r="B59">
        <v>106</v>
      </c>
      <c r="C59">
        <v>22</v>
      </c>
      <c r="D59">
        <v>109</v>
      </c>
      <c r="E59">
        <v>72</v>
      </c>
      <c r="F59">
        <v>163</v>
      </c>
    </row>
    <row r="60" spans="2:6" x14ac:dyDescent="0.3">
      <c r="B60">
        <v>107</v>
      </c>
      <c r="C60">
        <v>130</v>
      </c>
      <c r="D60">
        <v>93</v>
      </c>
      <c r="E60">
        <v>127</v>
      </c>
      <c r="F60">
        <v>107</v>
      </c>
    </row>
    <row r="61" spans="2:6" x14ac:dyDescent="0.3">
      <c r="B61">
        <v>108</v>
      </c>
      <c r="C61">
        <v>102</v>
      </c>
      <c r="D61">
        <v>61</v>
      </c>
      <c r="E61">
        <v>122</v>
      </c>
      <c r="F61">
        <v>132</v>
      </c>
    </row>
    <row r="62" spans="2:6" x14ac:dyDescent="0.3">
      <c r="B62">
        <v>109</v>
      </c>
      <c r="C62">
        <v>154</v>
      </c>
      <c r="D62">
        <v>139</v>
      </c>
      <c r="E62">
        <v>36</v>
      </c>
      <c r="F62">
        <v>11</v>
      </c>
    </row>
    <row r="63" spans="2:6" x14ac:dyDescent="0.3">
      <c r="B63">
        <v>110</v>
      </c>
      <c r="C63">
        <v>92</v>
      </c>
      <c r="D63">
        <v>144</v>
      </c>
      <c r="E63">
        <v>143</v>
      </c>
      <c r="F63">
        <v>139</v>
      </c>
    </row>
    <row r="64" spans="2:6" x14ac:dyDescent="0.3">
      <c r="B64">
        <v>59</v>
      </c>
      <c r="C64">
        <v>5</v>
      </c>
      <c r="D64">
        <v>133</v>
      </c>
      <c r="E64">
        <v>24</v>
      </c>
      <c r="F64">
        <v>28</v>
      </c>
    </row>
    <row r="65" spans="2:6" x14ac:dyDescent="0.3">
      <c r="B65">
        <v>60</v>
      </c>
      <c r="C65">
        <v>114</v>
      </c>
      <c r="D65">
        <v>81</v>
      </c>
      <c r="E65">
        <v>107</v>
      </c>
      <c r="F65">
        <v>123</v>
      </c>
    </row>
    <row r="66" spans="2:6" x14ac:dyDescent="0.3">
      <c r="B66">
        <v>111</v>
      </c>
      <c r="C66">
        <v>63</v>
      </c>
      <c r="D66">
        <v>57</v>
      </c>
      <c r="E66">
        <v>80</v>
      </c>
      <c r="F66">
        <v>162</v>
      </c>
    </row>
    <row r="67" spans="2:6" x14ac:dyDescent="0.3">
      <c r="B67">
        <v>112</v>
      </c>
      <c r="C67">
        <v>150</v>
      </c>
      <c r="D67">
        <v>46</v>
      </c>
      <c r="E67">
        <v>111</v>
      </c>
      <c r="F67">
        <v>154</v>
      </c>
    </row>
    <row r="68" spans="2:6" x14ac:dyDescent="0.3">
      <c r="B68">
        <v>57</v>
      </c>
      <c r="C68">
        <v>41</v>
      </c>
      <c r="D68">
        <v>5</v>
      </c>
      <c r="E68">
        <v>101</v>
      </c>
      <c r="F68">
        <v>109</v>
      </c>
    </row>
    <row r="69" spans="2:6" x14ac:dyDescent="0.3">
      <c r="B69">
        <v>22</v>
      </c>
      <c r="C69">
        <v>76</v>
      </c>
      <c r="D69">
        <v>78</v>
      </c>
      <c r="E69">
        <v>94</v>
      </c>
      <c r="F69">
        <v>153</v>
      </c>
    </row>
    <row r="70" spans="2:6" x14ac:dyDescent="0.3">
      <c r="B70">
        <v>113</v>
      </c>
      <c r="C70">
        <v>78</v>
      </c>
      <c r="D70">
        <v>125</v>
      </c>
      <c r="E70">
        <v>112</v>
      </c>
      <c r="F70">
        <v>128</v>
      </c>
    </row>
    <row r="71" spans="2:6" x14ac:dyDescent="0.3">
      <c r="B71">
        <v>114</v>
      </c>
      <c r="C71">
        <v>132</v>
      </c>
      <c r="D71">
        <v>165</v>
      </c>
      <c r="E71">
        <v>113</v>
      </c>
      <c r="F71">
        <v>20</v>
      </c>
    </row>
    <row r="72" spans="2:6" x14ac:dyDescent="0.3">
      <c r="B72">
        <v>115</v>
      </c>
      <c r="C72">
        <v>3</v>
      </c>
      <c r="E72">
        <v>22</v>
      </c>
      <c r="F72">
        <v>104</v>
      </c>
    </row>
    <row r="73" spans="2:6" x14ac:dyDescent="0.3">
      <c r="B73">
        <v>116</v>
      </c>
      <c r="C73">
        <v>103</v>
      </c>
      <c r="E73">
        <v>83</v>
      </c>
      <c r="F73">
        <v>57</v>
      </c>
    </row>
    <row r="74" spans="2:6" x14ac:dyDescent="0.3">
      <c r="B74">
        <v>117</v>
      </c>
      <c r="C74">
        <v>151</v>
      </c>
      <c r="E74">
        <v>150</v>
      </c>
      <c r="F74">
        <v>53</v>
      </c>
    </row>
    <row r="75" spans="2:6" x14ac:dyDescent="0.3">
      <c r="B75">
        <v>118</v>
      </c>
      <c r="C75">
        <v>148</v>
      </c>
      <c r="E75">
        <v>86</v>
      </c>
      <c r="F75">
        <v>143</v>
      </c>
    </row>
    <row r="76" spans="2:6" x14ac:dyDescent="0.3">
      <c r="B76">
        <v>2</v>
      </c>
      <c r="C76">
        <v>16</v>
      </c>
      <c r="E76">
        <v>105</v>
      </c>
      <c r="F76">
        <v>46</v>
      </c>
    </row>
    <row r="77" spans="2:6" x14ac:dyDescent="0.3">
      <c r="B77">
        <v>53</v>
      </c>
      <c r="C77">
        <v>120</v>
      </c>
      <c r="E77">
        <v>125</v>
      </c>
      <c r="F77">
        <v>22</v>
      </c>
    </row>
    <row r="78" spans="2:6" x14ac:dyDescent="0.3">
      <c r="B78">
        <v>119</v>
      </c>
      <c r="C78">
        <v>125</v>
      </c>
      <c r="E78">
        <v>142</v>
      </c>
      <c r="F78">
        <v>134</v>
      </c>
    </row>
    <row r="79" spans="2:6" x14ac:dyDescent="0.3">
      <c r="B79">
        <v>66</v>
      </c>
      <c r="C79">
        <v>133</v>
      </c>
      <c r="E79" s="39">
        <v>156</v>
      </c>
      <c r="F79">
        <v>95</v>
      </c>
    </row>
    <row r="80" spans="2:6" x14ac:dyDescent="0.3">
      <c r="B80">
        <v>120</v>
      </c>
      <c r="C80">
        <v>101</v>
      </c>
      <c r="E80">
        <v>135</v>
      </c>
      <c r="F80">
        <v>166</v>
      </c>
    </row>
    <row r="81" spans="2:6" x14ac:dyDescent="0.3">
      <c r="B81">
        <v>121</v>
      </c>
      <c r="C81">
        <v>127</v>
      </c>
      <c r="E81">
        <v>145</v>
      </c>
      <c r="F81">
        <v>105</v>
      </c>
    </row>
    <row r="82" spans="2:6" x14ac:dyDescent="0.3">
      <c r="B82">
        <v>122</v>
      </c>
      <c r="C82">
        <v>21</v>
      </c>
      <c r="E82">
        <v>33</v>
      </c>
      <c r="F82">
        <v>86</v>
      </c>
    </row>
    <row r="83" spans="2:6" x14ac:dyDescent="0.3">
      <c r="B83">
        <v>123</v>
      </c>
      <c r="C83">
        <v>144</v>
      </c>
      <c r="E83">
        <v>30</v>
      </c>
      <c r="F83">
        <v>71</v>
      </c>
    </row>
    <row r="84" spans="2:6" x14ac:dyDescent="0.3">
      <c r="B84">
        <v>124</v>
      </c>
      <c r="C84">
        <v>31</v>
      </c>
      <c r="E84">
        <v>38</v>
      </c>
      <c r="F84">
        <v>168</v>
      </c>
    </row>
    <row r="85" spans="2:6" x14ac:dyDescent="0.3">
      <c r="B85">
        <v>125</v>
      </c>
      <c r="C85">
        <v>129</v>
      </c>
      <c r="E85">
        <v>41</v>
      </c>
      <c r="F85">
        <v>74</v>
      </c>
    </row>
    <row r="86" spans="2:6" x14ac:dyDescent="0.3">
      <c r="B86">
        <v>126</v>
      </c>
      <c r="C86">
        <v>136</v>
      </c>
      <c r="E86">
        <v>67</v>
      </c>
      <c r="F86">
        <v>69</v>
      </c>
    </row>
    <row r="87" spans="2:6" x14ac:dyDescent="0.3">
      <c r="B87">
        <v>20</v>
      </c>
      <c r="C87" s="39">
        <v>128</v>
      </c>
      <c r="E87">
        <v>106</v>
      </c>
      <c r="F87" s="39">
        <v>102</v>
      </c>
    </row>
    <row r="88" spans="2:6" x14ac:dyDescent="0.3">
      <c r="B88">
        <v>39</v>
      </c>
      <c r="C88">
        <v>67</v>
      </c>
      <c r="E88">
        <v>75</v>
      </c>
      <c r="F88" s="17">
        <v>58</v>
      </c>
    </row>
    <row r="89" spans="2:6" x14ac:dyDescent="0.3">
      <c r="B89">
        <v>127</v>
      </c>
      <c r="C89">
        <v>64</v>
      </c>
      <c r="E89">
        <v>140</v>
      </c>
      <c r="F89">
        <v>41</v>
      </c>
    </row>
    <row r="90" spans="2:6" x14ac:dyDescent="0.3">
      <c r="B90">
        <v>31</v>
      </c>
      <c r="C90">
        <v>131</v>
      </c>
      <c r="E90">
        <v>152</v>
      </c>
      <c r="F90">
        <v>88</v>
      </c>
    </row>
    <row r="91" spans="2:6" x14ac:dyDescent="0.3">
      <c r="B91">
        <v>1</v>
      </c>
      <c r="C91">
        <v>157</v>
      </c>
      <c r="E91">
        <v>166</v>
      </c>
      <c r="F91">
        <v>90</v>
      </c>
    </row>
    <row r="92" spans="2:6" x14ac:dyDescent="0.3">
      <c r="B92">
        <v>65</v>
      </c>
      <c r="C92">
        <v>65</v>
      </c>
      <c r="E92">
        <v>133</v>
      </c>
      <c r="F92">
        <v>23</v>
      </c>
    </row>
    <row r="93" spans="2:6" x14ac:dyDescent="0.3">
      <c r="B93">
        <v>86</v>
      </c>
      <c r="C93">
        <v>110</v>
      </c>
      <c r="E93">
        <v>134</v>
      </c>
      <c r="F93">
        <v>47</v>
      </c>
    </row>
    <row r="94" spans="2:6" x14ac:dyDescent="0.3">
      <c r="B94">
        <v>128</v>
      </c>
      <c r="C94">
        <v>93</v>
      </c>
      <c r="E94">
        <v>66</v>
      </c>
      <c r="F94">
        <v>148</v>
      </c>
    </row>
    <row r="95" spans="2:6" x14ac:dyDescent="0.3">
      <c r="B95">
        <v>129</v>
      </c>
      <c r="C95">
        <v>164</v>
      </c>
      <c r="E95">
        <v>18</v>
      </c>
      <c r="F95">
        <v>152</v>
      </c>
    </row>
    <row r="96" spans="2:6" x14ac:dyDescent="0.3">
      <c r="B96">
        <v>130</v>
      </c>
      <c r="C96">
        <v>97</v>
      </c>
      <c r="E96">
        <v>123</v>
      </c>
      <c r="F96">
        <v>30</v>
      </c>
    </row>
    <row r="97" spans="2:6" x14ac:dyDescent="0.3">
      <c r="B97">
        <v>19</v>
      </c>
      <c r="C97">
        <v>135</v>
      </c>
      <c r="E97">
        <v>93</v>
      </c>
      <c r="F97">
        <v>101</v>
      </c>
    </row>
    <row r="98" spans="2:6" x14ac:dyDescent="0.3">
      <c r="B98">
        <v>131</v>
      </c>
      <c r="C98">
        <v>70</v>
      </c>
      <c r="E98">
        <v>157</v>
      </c>
      <c r="F98">
        <v>118</v>
      </c>
    </row>
    <row r="99" spans="2:6" x14ac:dyDescent="0.3">
      <c r="B99">
        <v>58</v>
      </c>
      <c r="C99">
        <v>107</v>
      </c>
      <c r="E99">
        <v>144</v>
      </c>
      <c r="F99">
        <v>151</v>
      </c>
    </row>
    <row r="100" spans="2:6" x14ac:dyDescent="0.3">
      <c r="B100">
        <v>132</v>
      </c>
      <c r="C100">
        <v>109</v>
      </c>
      <c r="E100">
        <v>119</v>
      </c>
      <c r="F100">
        <v>99</v>
      </c>
    </row>
    <row r="101" spans="2:6" x14ac:dyDescent="0.3">
      <c r="B101">
        <v>133</v>
      </c>
      <c r="C101">
        <v>126</v>
      </c>
      <c r="E101" s="39">
        <v>130</v>
      </c>
      <c r="F101">
        <v>164</v>
      </c>
    </row>
    <row r="102" spans="2:6" x14ac:dyDescent="0.3">
      <c r="B102">
        <v>134</v>
      </c>
      <c r="C102">
        <v>85</v>
      </c>
      <c r="E102">
        <v>97</v>
      </c>
      <c r="F102">
        <v>114</v>
      </c>
    </row>
    <row r="103" spans="2:6" x14ac:dyDescent="0.3">
      <c r="B103">
        <v>135</v>
      </c>
      <c r="C103">
        <v>139</v>
      </c>
      <c r="E103" s="39">
        <v>4</v>
      </c>
      <c r="F103">
        <v>64</v>
      </c>
    </row>
    <row r="104" spans="2:6" x14ac:dyDescent="0.3">
      <c r="B104">
        <v>136</v>
      </c>
      <c r="C104">
        <v>140</v>
      </c>
      <c r="F104" s="17">
        <v>113</v>
      </c>
    </row>
    <row r="105" spans="2:6" x14ac:dyDescent="0.3">
      <c r="B105">
        <v>137</v>
      </c>
      <c r="C105">
        <v>124</v>
      </c>
      <c r="F105">
        <v>125</v>
      </c>
    </row>
    <row r="106" spans="2:6" x14ac:dyDescent="0.3">
      <c r="B106">
        <v>138</v>
      </c>
      <c r="C106">
        <v>77</v>
      </c>
      <c r="F106">
        <v>80</v>
      </c>
    </row>
    <row r="107" spans="2:6" x14ac:dyDescent="0.3">
      <c r="B107">
        <v>139</v>
      </c>
      <c r="C107">
        <v>106</v>
      </c>
      <c r="F107">
        <v>133</v>
      </c>
    </row>
    <row r="108" spans="2:6" x14ac:dyDescent="0.3">
      <c r="B108">
        <v>140</v>
      </c>
      <c r="C108">
        <v>156</v>
      </c>
      <c r="F108">
        <v>122</v>
      </c>
    </row>
    <row r="109" spans="2:6" x14ac:dyDescent="0.3">
      <c r="B109">
        <v>141</v>
      </c>
      <c r="C109">
        <v>138</v>
      </c>
      <c r="F109">
        <v>115</v>
      </c>
    </row>
    <row r="110" spans="2:6" x14ac:dyDescent="0.3">
      <c r="B110" s="17">
        <v>10</v>
      </c>
      <c r="C110">
        <v>152</v>
      </c>
      <c r="F110">
        <v>18</v>
      </c>
    </row>
    <row r="111" spans="2:6" x14ac:dyDescent="0.3">
      <c r="B111">
        <v>16</v>
      </c>
      <c r="C111">
        <v>30</v>
      </c>
      <c r="F111">
        <v>65</v>
      </c>
    </row>
    <row r="112" spans="2:6" x14ac:dyDescent="0.3">
      <c r="B112">
        <v>32</v>
      </c>
      <c r="C112">
        <v>32</v>
      </c>
      <c r="F112">
        <v>96</v>
      </c>
    </row>
    <row r="113" spans="2:6" x14ac:dyDescent="0.3">
      <c r="B113">
        <v>142</v>
      </c>
      <c r="C113">
        <v>43</v>
      </c>
      <c r="F113">
        <v>126</v>
      </c>
    </row>
    <row r="114" spans="2:6" x14ac:dyDescent="0.3">
      <c r="B114">
        <v>143</v>
      </c>
      <c r="C114">
        <v>137</v>
      </c>
      <c r="F114">
        <v>112</v>
      </c>
    </row>
    <row r="115" spans="2:6" x14ac:dyDescent="0.3">
      <c r="B115">
        <v>144</v>
      </c>
      <c r="C115">
        <v>90</v>
      </c>
      <c r="F115" s="39">
        <v>156</v>
      </c>
    </row>
    <row r="116" spans="2:6" x14ac:dyDescent="0.3">
      <c r="B116">
        <v>145</v>
      </c>
      <c r="C116">
        <v>105</v>
      </c>
      <c r="F116">
        <v>159</v>
      </c>
    </row>
    <row r="117" spans="2:6" x14ac:dyDescent="0.3">
      <c r="B117">
        <v>146</v>
      </c>
      <c r="C117">
        <v>98</v>
      </c>
      <c r="F117">
        <v>33</v>
      </c>
    </row>
    <row r="118" spans="2:6" x14ac:dyDescent="0.3">
      <c r="B118">
        <v>147</v>
      </c>
      <c r="C118">
        <v>159</v>
      </c>
      <c r="F118">
        <v>78</v>
      </c>
    </row>
    <row r="119" spans="2:6" x14ac:dyDescent="0.3">
      <c r="B119">
        <v>148</v>
      </c>
      <c r="C119">
        <v>4</v>
      </c>
      <c r="F119">
        <v>131</v>
      </c>
    </row>
    <row r="120" spans="2:6" x14ac:dyDescent="0.3">
      <c r="B120">
        <v>149</v>
      </c>
      <c r="F120">
        <v>144</v>
      </c>
    </row>
    <row r="121" spans="2:6" x14ac:dyDescent="0.3">
      <c r="B121">
        <v>38</v>
      </c>
      <c r="F121">
        <v>93</v>
      </c>
    </row>
    <row r="122" spans="2:6" x14ac:dyDescent="0.3">
      <c r="B122">
        <v>150</v>
      </c>
      <c r="F122">
        <v>66</v>
      </c>
    </row>
    <row r="123" spans="2:6" x14ac:dyDescent="0.3">
      <c r="B123">
        <v>151</v>
      </c>
      <c r="F123">
        <v>98</v>
      </c>
    </row>
    <row r="124" spans="2:6" x14ac:dyDescent="0.3">
      <c r="B124">
        <v>152</v>
      </c>
      <c r="F124" s="17">
        <v>67</v>
      </c>
    </row>
    <row r="125" spans="2:6" x14ac:dyDescent="0.3">
      <c r="B125">
        <v>30</v>
      </c>
      <c r="F125">
        <v>119</v>
      </c>
    </row>
    <row r="126" spans="2:6" x14ac:dyDescent="0.3">
      <c r="B126">
        <v>153</v>
      </c>
      <c r="F126">
        <v>157</v>
      </c>
    </row>
    <row r="127" spans="2:6" x14ac:dyDescent="0.3">
      <c r="B127">
        <v>154</v>
      </c>
      <c r="F127">
        <v>165</v>
      </c>
    </row>
    <row r="128" spans="2:6" x14ac:dyDescent="0.3">
      <c r="B128">
        <v>155</v>
      </c>
    </row>
    <row r="129" spans="2:2" x14ac:dyDescent="0.3">
      <c r="B129">
        <v>156</v>
      </c>
    </row>
    <row r="130" spans="2:2" x14ac:dyDescent="0.3">
      <c r="B130">
        <v>157</v>
      </c>
    </row>
    <row r="131" spans="2:2" x14ac:dyDescent="0.3">
      <c r="B131">
        <v>158</v>
      </c>
    </row>
  </sheetData>
  <sortState xmlns:xlrd2="http://schemas.microsoft.com/office/spreadsheetml/2017/richdata2" ref="H4:J8">
    <sortCondition descending="1" ref="I4"/>
  </sortState>
  <pageMargins left="0.7" right="0.7" top="0.75" bottom="0.75" header="0.3" footer="0.3"/>
  <pageSetup paperSize="9"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H36"/>
  <sheetViews>
    <sheetView tabSelected="1" workbookViewId="0">
      <selection activeCell="G31" sqref="G31"/>
    </sheetView>
  </sheetViews>
  <sheetFormatPr defaultRowHeight="14.4" x14ac:dyDescent="0.3"/>
  <cols>
    <col min="2" max="2" width="37.88671875" customWidth="1"/>
    <col min="4" max="4" width="29.109375" customWidth="1"/>
    <col min="5" max="5" width="18.33203125" customWidth="1"/>
    <col min="6" max="7" width="23.33203125" customWidth="1"/>
    <col min="8" max="8" width="189.5546875" customWidth="1"/>
  </cols>
  <sheetData>
    <row r="2" spans="2:8" x14ac:dyDescent="0.3">
      <c r="B2" s="41"/>
    </row>
    <row r="6" spans="2:8" ht="18" x14ac:dyDescent="0.35">
      <c r="B6" s="42" t="s">
        <v>692</v>
      </c>
      <c r="C6" s="97" t="s">
        <v>693</v>
      </c>
      <c r="D6" s="97"/>
      <c r="E6" s="97" t="s">
        <v>695</v>
      </c>
      <c r="F6" s="97"/>
      <c r="G6" s="45"/>
    </row>
    <row r="7" spans="2:8" ht="14.25" customHeight="1" x14ac:dyDescent="0.3">
      <c r="B7" s="96"/>
      <c r="C7" s="95">
        <v>1</v>
      </c>
      <c r="D7" s="98" t="s">
        <v>694</v>
      </c>
      <c r="E7" s="43" t="s">
        <v>699</v>
      </c>
      <c r="F7" s="43">
        <v>8</v>
      </c>
      <c r="G7" s="44">
        <v>102</v>
      </c>
      <c r="H7" t="s">
        <v>707</v>
      </c>
    </row>
    <row r="8" spans="2:8" x14ac:dyDescent="0.3">
      <c r="B8" s="96"/>
      <c r="C8" s="95"/>
      <c r="D8" s="98"/>
      <c r="E8" s="43" t="s">
        <v>700</v>
      </c>
      <c r="F8" s="43">
        <v>24</v>
      </c>
      <c r="G8" s="44"/>
      <c r="H8" s="17" t="s">
        <v>706</v>
      </c>
    </row>
    <row r="9" spans="2:8" x14ac:dyDescent="0.3">
      <c r="B9" s="96"/>
      <c r="C9" s="95"/>
      <c r="D9" s="98"/>
      <c r="E9" s="43" t="s">
        <v>701</v>
      </c>
      <c r="F9" s="43">
        <v>30</v>
      </c>
      <c r="G9" s="44"/>
    </row>
    <row r="10" spans="2:8" x14ac:dyDescent="0.3">
      <c r="B10" s="96"/>
      <c r="C10" s="95"/>
      <c r="D10" s="98"/>
      <c r="E10" s="43" t="s">
        <v>702</v>
      </c>
      <c r="F10" s="43">
        <v>19</v>
      </c>
      <c r="G10" s="44"/>
    </row>
    <row r="11" spans="2:8" x14ac:dyDescent="0.3">
      <c r="B11" s="96"/>
      <c r="C11" s="95"/>
      <c r="D11" s="98"/>
      <c r="E11" s="43" t="s">
        <v>703</v>
      </c>
      <c r="F11" s="43">
        <v>18</v>
      </c>
      <c r="G11" s="44"/>
    </row>
    <row r="12" spans="2:8" x14ac:dyDescent="0.3">
      <c r="B12" s="96"/>
      <c r="C12" s="95"/>
      <c r="D12" s="98"/>
      <c r="E12" s="43" t="s">
        <v>704</v>
      </c>
      <c r="F12" s="43">
        <v>6</v>
      </c>
      <c r="G12" s="44"/>
    </row>
    <row r="13" spans="2:8" x14ac:dyDescent="0.3">
      <c r="B13" s="60"/>
      <c r="C13" s="95">
        <v>2</v>
      </c>
      <c r="D13" s="98" t="s">
        <v>696</v>
      </c>
      <c r="E13" s="43" t="s">
        <v>699</v>
      </c>
      <c r="F13" s="43">
        <v>3</v>
      </c>
      <c r="G13" s="44">
        <v>69</v>
      </c>
      <c r="H13" t="s">
        <v>708</v>
      </c>
    </row>
    <row r="14" spans="2:8" x14ac:dyDescent="0.3">
      <c r="B14" s="60"/>
      <c r="C14" s="95"/>
      <c r="D14" s="98"/>
      <c r="E14" s="43" t="s">
        <v>700</v>
      </c>
      <c r="F14" s="43">
        <v>11</v>
      </c>
      <c r="G14" s="44"/>
      <c r="H14" t="s">
        <v>709</v>
      </c>
    </row>
    <row r="15" spans="2:8" x14ac:dyDescent="0.3">
      <c r="B15" s="60"/>
      <c r="C15" s="95"/>
      <c r="D15" s="98"/>
      <c r="E15" s="43" t="s">
        <v>701</v>
      </c>
      <c r="F15" s="43">
        <v>13</v>
      </c>
      <c r="G15" s="44"/>
    </row>
    <row r="16" spans="2:8" x14ac:dyDescent="0.3">
      <c r="B16" s="60"/>
      <c r="C16" s="95"/>
      <c r="D16" s="98"/>
      <c r="E16" s="43" t="s">
        <v>702</v>
      </c>
      <c r="F16" s="43">
        <v>27</v>
      </c>
      <c r="G16" s="44"/>
    </row>
    <row r="17" spans="2:8" x14ac:dyDescent="0.3">
      <c r="B17" s="60"/>
      <c r="C17" s="95"/>
      <c r="D17" s="98"/>
      <c r="E17" s="43" t="s">
        <v>703</v>
      </c>
      <c r="F17" s="43">
        <v>12</v>
      </c>
      <c r="G17" s="44"/>
    </row>
    <row r="18" spans="2:8" x14ac:dyDescent="0.3">
      <c r="B18" s="60"/>
      <c r="C18" s="95"/>
      <c r="D18" s="98"/>
      <c r="E18" s="43" t="s">
        <v>704</v>
      </c>
      <c r="F18" s="43">
        <v>3</v>
      </c>
      <c r="G18" s="44"/>
    </row>
    <row r="19" spans="2:8" x14ac:dyDescent="0.3">
      <c r="B19" s="60"/>
      <c r="C19" s="95">
        <v>3</v>
      </c>
      <c r="D19" s="98" t="s">
        <v>697</v>
      </c>
      <c r="E19" s="43" t="s">
        <v>699</v>
      </c>
      <c r="F19" s="43">
        <v>0</v>
      </c>
      <c r="G19" s="44">
        <v>30</v>
      </c>
    </row>
    <row r="20" spans="2:8" x14ac:dyDescent="0.3">
      <c r="B20" s="60"/>
      <c r="C20" s="95"/>
      <c r="D20" s="98"/>
      <c r="E20" s="43" t="s">
        <v>705</v>
      </c>
      <c r="F20" s="43">
        <v>8</v>
      </c>
      <c r="G20" s="44"/>
      <c r="H20" t="s">
        <v>710</v>
      </c>
    </row>
    <row r="21" spans="2:8" x14ac:dyDescent="0.3">
      <c r="B21" s="60"/>
      <c r="C21" s="95"/>
      <c r="D21" s="98"/>
      <c r="E21" s="43" t="s">
        <v>701</v>
      </c>
      <c r="F21" s="43">
        <v>5</v>
      </c>
      <c r="G21" s="44"/>
    </row>
    <row r="22" spans="2:8" x14ac:dyDescent="0.3">
      <c r="B22" s="60"/>
      <c r="C22" s="95"/>
      <c r="D22" s="98"/>
      <c r="E22" s="43" t="s">
        <v>702</v>
      </c>
      <c r="F22" s="43">
        <v>14</v>
      </c>
      <c r="G22" s="44"/>
    </row>
    <row r="23" spans="2:8" x14ac:dyDescent="0.3">
      <c r="B23" s="60"/>
      <c r="C23" s="95"/>
      <c r="D23" s="98"/>
      <c r="E23" s="43" t="s">
        <v>703</v>
      </c>
      <c r="F23" s="43">
        <v>3</v>
      </c>
      <c r="G23" s="44"/>
    </row>
    <row r="24" spans="2:8" x14ac:dyDescent="0.3">
      <c r="B24" s="60"/>
      <c r="C24" s="95"/>
      <c r="D24" s="98"/>
      <c r="E24" s="43" t="s">
        <v>704</v>
      </c>
      <c r="F24" s="43">
        <v>0</v>
      </c>
      <c r="G24" s="44"/>
    </row>
    <row r="25" spans="2:8" x14ac:dyDescent="0.3">
      <c r="B25" s="60"/>
      <c r="C25" s="95">
        <v>4</v>
      </c>
      <c r="D25" s="98" t="s">
        <v>732</v>
      </c>
      <c r="E25" s="43" t="s">
        <v>699</v>
      </c>
      <c r="F25" s="43">
        <v>3</v>
      </c>
      <c r="G25" s="44">
        <v>53</v>
      </c>
      <c r="H25" t="s">
        <v>714</v>
      </c>
    </row>
    <row r="26" spans="2:8" x14ac:dyDescent="0.3">
      <c r="B26" s="60"/>
      <c r="C26" s="95"/>
      <c r="D26" s="98"/>
      <c r="E26" s="43" t="s">
        <v>705</v>
      </c>
      <c r="F26" s="43">
        <v>10</v>
      </c>
      <c r="G26" s="44"/>
      <c r="H26" t="s">
        <v>711</v>
      </c>
    </row>
    <row r="27" spans="2:8" x14ac:dyDescent="0.3">
      <c r="B27" s="60"/>
      <c r="C27" s="95"/>
      <c r="D27" s="98"/>
      <c r="E27" s="43" t="s">
        <v>701</v>
      </c>
      <c r="F27" s="43">
        <v>13</v>
      </c>
      <c r="G27" s="44"/>
    </row>
    <row r="28" spans="2:8" x14ac:dyDescent="0.3">
      <c r="B28" s="60"/>
      <c r="C28" s="95"/>
      <c r="D28" s="98"/>
      <c r="E28" s="43" t="s">
        <v>702</v>
      </c>
      <c r="F28" s="43">
        <v>15</v>
      </c>
      <c r="G28" s="44"/>
    </row>
    <row r="29" spans="2:8" x14ac:dyDescent="0.3">
      <c r="B29" s="60"/>
      <c r="C29" s="95"/>
      <c r="D29" s="98"/>
      <c r="E29" s="43" t="s">
        <v>703</v>
      </c>
      <c r="F29" s="43">
        <v>8</v>
      </c>
      <c r="G29" s="44"/>
    </row>
    <row r="30" spans="2:8" x14ac:dyDescent="0.3">
      <c r="B30" s="60"/>
      <c r="C30" s="95"/>
      <c r="D30" s="98"/>
      <c r="E30" s="43" t="s">
        <v>704</v>
      </c>
      <c r="F30" s="43">
        <v>4</v>
      </c>
      <c r="G30" s="44"/>
    </row>
    <row r="31" spans="2:8" x14ac:dyDescent="0.3">
      <c r="B31" s="60"/>
      <c r="C31" s="95">
        <v>5</v>
      </c>
      <c r="D31" s="98" t="s">
        <v>698</v>
      </c>
      <c r="E31" s="43" t="s">
        <v>699</v>
      </c>
      <c r="F31" s="43">
        <v>5</v>
      </c>
      <c r="G31" s="44">
        <v>63</v>
      </c>
      <c r="H31" t="s">
        <v>713</v>
      </c>
    </row>
    <row r="32" spans="2:8" x14ac:dyDescent="0.3">
      <c r="B32" s="60"/>
      <c r="C32" s="95"/>
      <c r="D32" s="98"/>
      <c r="E32" s="43" t="s">
        <v>700</v>
      </c>
      <c r="F32" s="43">
        <v>9</v>
      </c>
      <c r="G32" s="44"/>
      <c r="H32" t="s">
        <v>712</v>
      </c>
    </row>
    <row r="33" spans="2:7" x14ac:dyDescent="0.3">
      <c r="B33" s="60"/>
      <c r="C33" s="95"/>
      <c r="D33" s="98"/>
      <c r="E33" s="43" t="s">
        <v>701</v>
      </c>
      <c r="F33" s="43">
        <v>18</v>
      </c>
      <c r="G33" s="44"/>
    </row>
    <row r="34" spans="2:7" x14ac:dyDescent="0.3">
      <c r="B34" s="60"/>
      <c r="C34" s="95"/>
      <c r="D34" s="98"/>
      <c r="E34" s="43" t="s">
        <v>702</v>
      </c>
      <c r="F34" s="43">
        <v>9</v>
      </c>
      <c r="G34" s="44"/>
    </row>
    <row r="35" spans="2:7" x14ac:dyDescent="0.3">
      <c r="B35" s="60"/>
      <c r="C35" s="95"/>
      <c r="D35" s="98"/>
      <c r="E35" s="43" t="s">
        <v>703</v>
      </c>
      <c r="F35" s="43">
        <v>9</v>
      </c>
      <c r="G35" s="44"/>
    </row>
    <row r="36" spans="2:7" x14ac:dyDescent="0.3">
      <c r="B36" s="60"/>
      <c r="C36" s="95"/>
      <c r="D36" s="98"/>
      <c r="E36" s="43" t="s">
        <v>704</v>
      </c>
      <c r="F36" s="43">
        <v>13</v>
      </c>
      <c r="G36" s="44"/>
    </row>
  </sheetData>
  <mergeCells count="17">
    <mergeCell ref="B31:B36"/>
    <mergeCell ref="C19:C24"/>
    <mergeCell ref="D19:D24"/>
    <mergeCell ref="C25:C30"/>
    <mergeCell ref="D25:D30"/>
    <mergeCell ref="C31:C36"/>
    <mergeCell ref="D31:D36"/>
    <mergeCell ref="C7:C12"/>
    <mergeCell ref="B7:B12"/>
    <mergeCell ref="E6:F6"/>
    <mergeCell ref="B19:B24"/>
    <mergeCell ref="B25:B30"/>
    <mergeCell ref="C13:C18"/>
    <mergeCell ref="D13:D18"/>
    <mergeCell ref="B13:B18"/>
    <mergeCell ref="C6:D6"/>
    <mergeCell ref="D7:D12"/>
  </mergeCells>
  <conditionalFormatting sqref="F8:G11 F14:G17 F20:G23 F26:G29 F32:G35">
    <cfRule type="dataBar" priority="2">
      <dataBar>
        <cfvo type="num" val="0"/>
        <cfvo type="num" val="30"/>
        <color theme="0" tint="-0.34998626667073579"/>
      </dataBar>
      <extLst>
        <ext xmlns:x14="http://schemas.microsoft.com/office/spreadsheetml/2009/9/main" uri="{B025F937-C7B1-47D3-B67F-A62EFF666E3E}">
          <x14:id>{EB0B8CE6-DC39-4174-8DE8-6E75B3D524A0}</x14:id>
        </ext>
      </extLst>
    </cfRule>
  </conditionalFormatting>
  <conditionalFormatting sqref="F31:G31 F25:G25 F19:G19 F13:G13 F7:G7">
    <cfRule type="dataBar" priority="3">
      <dataBar>
        <cfvo type="num" val="0"/>
        <cfvo type="num" val="11"/>
        <color theme="0" tint="-0.34998626667073579"/>
      </dataBar>
      <extLst>
        <ext xmlns:x14="http://schemas.microsoft.com/office/spreadsheetml/2009/9/main" uri="{B025F937-C7B1-47D3-B67F-A62EFF666E3E}">
          <x14:id>{29673FAC-672F-4D95-A0CF-3FA0C9E9F41B}</x14:id>
        </ext>
      </extLst>
    </cfRule>
  </conditionalFormatting>
  <conditionalFormatting sqref="F36:G36 F30:G30 F24:G24 F18:G18 F12:G12">
    <cfRule type="dataBar" priority="1">
      <dataBar>
        <cfvo type="num" val="0"/>
        <cfvo type="num" val="15"/>
        <color theme="0" tint="-0.34998626667073579"/>
      </dataBar>
      <extLst>
        <ext xmlns:x14="http://schemas.microsoft.com/office/spreadsheetml/2009/9/main" uri="{B025F937-C7B1-47D3-B67F-A62EFF666E3E}">
          <x14:id>{5E6C68FC-6242-41B8-B7F9-E5EEA0194CE1}</x14:id>
        </ext>
      </extLst>
    </cfRule>
  </conditionalFormatting>
  <pageMargins left="0.7" right="0.7" top="0.75" bottom="0.75" header="0.3" footer="0.3"/>
  <pageSetup paperSize="9"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dataBar" id="{EB0B8CE6-DC39-4174-8DE8-6E75B3D524A0}">
            <x14:dataBar minLength="0" maxLength="100" gradient="0">
              <x14:cfvo type="num">
                <xm:f>0</xm:f>
              </x14:cfvo>
              <x14:cfvo type="num">
                <xm:f>30</xm:f>
              </x14:cfvo>
              <x14:negativeFillColor rgb="FFFF0000"/>
              <x14:axisColor rgb="FF000000"/>
            </x14:dataBar>
          </x14:cfRule>
          <xm:sqref>F8:G11 F14:G17 F20:G23 F26:G29 F32:G35</xm:sqref>
        </x14:conditionalFormatting>
        <x14:conditionalFormatting xmlns:xm="http://schemas.microsoft.com/office/excel/2006/main">
          <x14:cfRule type="dataBar" id="{29673FAC-672F-4D95-A0CF-3FA0C9E9F41B}">
            <x14:dataBar minLength="0" maxLength="100" gradient="0">
              <x14:cfvo type="num">
                <xm:f>0</xm:f>
              </x14:cfvo>
              <x14:cfvo type="num">
                <xm:f>11</xm:f>
              </x14:cfvo>
              <x14:negativeFillColor rgb="FFFF0000"/>
              <x14:axisColor rgb="FF000000"/>
            </x14:dataBar>
          </x14:cfRule>
          <xm:sqref>F31:G31 F25:G25 F19:G19 F13:G13 F7:G7</xm:sqref>
        </x14:conditionalFormatting>
        <x14:conditionalFormatting xmlns:xm="http://schemas.microsoft.com/office/excel/2006/main">
          <x14:cfRule type="dataBar" id="{5E6C68FC-6242-41B8-B7F9-E5EEA0194CE1}">
            <x14:dataBar minLength="0" maxLength="100" gradient="0">
              <x14:cfvo type="num">
                <xm:f>0</xm:f>
              </x14:cfvo>
              <x14:cfvo type="num">
                <xm:f>15</xm:f>
              </x14:cfvo>
              <x14:negativeFillColor rgb="FFFF0000"/>
              <x14:axisColor rgb="FF000000"/>
            </x14:dataBar>
          </x14:cfRule>
          <xm:sqref>F36:G36 F30:G30 F24:G24 F18:G18 F12:G12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20"/>
  <sheetViews>
    <sheetView workbookViewId="0">
      <selection activeCell="H6" sqref="H6"/>
    </sheetView>
  </sheetViews>
  <sheetFormatPr defaultRowHeight="14.4" x14ac:dyDescent="0.3"/>
  <cols>
    <col min="1" max="1" width="16.5546875" bestFit="1" customWidth="1"/>
    <col min="2" max="2" width="12.33203125" bestFit="1" customWidth="1"/>
    <col min="8" max="8" width="11.5546875" bestFit="1" customWidth="1"/>
    <col min="9" max="9" width="13.33203125" bestFit="1" customWidth="1"/>
    <col min="10" max="10" width="13.33203125" customWidth="1"/>
    <col min="12" max="26" width="9.109375" customWidth="1"/>
  </cols>
  <sheetData>
    <row r="1" spans="1:42" x14ac:dyDescent="0.3">
      <c r="A1" s="60"/>
      <c r="B1" s="60" t="s">
        <v>5</v>
      </c>
      <c r="C1" s="60"/>
      <c r="D1" s="60" t="s">
        <v>8</v>
      </c>
      <c r="E1" s="60"/>
      <c r="F1" s="60"/>
      <c r="G1" s="60" t="s">
        <v>10</v>
      </c>
      <c r="H1" s="60"/>
      <c r="I1" s="60"/>
      <c r="J1" s="60"/>
      <c r="K1" s="60"/>
      <c r="L1" s="60" t="s">
        <v>13</v>
      </c>
      <c r="M1" s="60"/>
    </row>
    <row r="2" spans="1:42" x14ac:dyDescent="0.3">
      <c r="A2" s="60"/>
      <c r="B2" s="1" t="s">
        <v>6</v>
      </c>
      <c r="C2" s="1" t="s">
        <v>7</v>
      </c>
      <c r="D2" s="1" t="s">
        <v>8</v>
      </c>
      <c r="E2" s="1" t="s">
        <v>24</v>
      </c>
      <c r="F2" s="1" t="s">
        <v>9</v>
      </c>
      <c r="G2" s="1" t="s">
        <v>11</v>
      </c>
      <c r="H2" s="1" t="s">
        <v>25</v>
      </c>
      <c r="I2" s="1" t="s">
        <v>10</v>
      </c>
      <c r="J2" s="1" t="s">
        <v>26</v>
      </c>
      <c r="K2" s="1" t="s">
        <v>12</v>
      </c>
      <c r="L2" s="1" t="s">
        <v>13</v>
      </c>
      <c r="M2" s="1" t="s">
        <v>27</v>
      </c>
    </row>
    <row r="3" spans="1:42" x14ac:dyDescent="0.3">
      <c r="A3" s="1" t="s">
        <v>0</v>
      </c>
      <c r="B3" s="1">
        <v>80</v>
      </c>
      <c r="C3" s="1">
        <v>15</v>
      </c>
      <c r="D3" s="1">
        <v>55</v>
      </c>
      <c r="E3" s="1"/>
      <c r="F3" s="1">
        <v>5</v>
      </c>
      <c r="G3" s="1">
        <v>70</v>
      </c>
      <c r="H3" s="1"/>
      <c r="I3" s="1">
        <v>90</v>
      </c>
      <c r="J3" s="1"/>
      <c r="K3" s="1">
        <v>50</v>
      </c>
      <c r="L3" s="1">
        <v>33</v>
      </c>
      <c r="M3" s="1"/>
    </row>
    <row r="4" spans="1:42" x14ac:dyDescent="0.3">
      <c r="A4" s="1" t="s">
        <v>1</v>
      </c>
      <c r="B4" s="1">
        <v>20</v>
      </c>
      <c r="C4" s="1">
        <v>20</v>
      </c>
      <c r="D4" s="1">
        <v>24</v>
      </c>
      <c r="E4" s="1"/>
      <c r="F4" s="1">
        <v>10</v>
      </c>
      <c r="G4" s="1">
        <v>25</v>
      </c>
      <c r="H4" s="1"/>
      <c r="I4" s="1">
        <v>22</v>
      </c>
      <c r="J4" s="1"/>
      <c r="K4" s="1">
        <v>11</v>
      </c>
      <c r="L4" s="1">
        <v>24</v>
      </c>
      <c r="M4" s="1"/>
    </row>
    <row r="5" spans="1:42" x14ac:dyDescent="0.3">
      <c r="A5" s="1" t="s">
        <v>2</v>
      </c>
      <c r="B5" s="1">
        <v>60</v>
      </c>
      <c r="C5" s="1">
        <v>18</v>
      </c>
      <c r="D5" s="1">
        <v>10</v>
      </c>
      <c r="E5" s="1"/>
      <c r="F5" s="1">
        <v>11</v>
      </c>
      <c r="G5" s="1">
        <v>16</v>
      </c>
      <c r="H5" s="1"/>
      <c r="I5" s="1">
        <v>21</v>
      </c>
      <c r="J5" s="1"/>
      <c r="K5" s="1">
        <v>14</v>
      </c>
      <c r="L5" s="1">
        <v>14</v>
      </c>
      <c r="M5" s="1"/>
    </row>
    <row r="6" spans="1:42" x14ac:dyDescent="0.3">
      <c r="A6" s="1" t="s">
        <v>3</v>
      </c>
      <c r="B6" s="1">
        <v>55</v>
      </c>
      <c r="C6" s="1">
        <v>33</v>
      </c>
      <c r="D6" s="1">
        <v>12</v>
      </c>
      <c r="E6" s="1"/>
      <c r="F6" s="1">
        <v>4</v>
      </c>
      <c r="G6" s="1">
        <v>14</v>
      </c>
      <c r="H6" s="1"/>
      <c r="I6" s="1">
        <v>16</v>
      </c>
      <c r="J6" s="1"/>
      <c r="K6" s="1">
        <v>16</v>
      </c>
      <c r="L6" s="1">
        <v>22</v>
      </c>
      <c r="M6" s="1"/>
    </row>
    <row r="7" spans="1:42" x14ac:dyDescent="0.3">
      <c r="A7" s="1" t="s">
        <v>4</v>
      </c>
      <c r="B7" s="1">
        <v>16</v>
      </c>
      <c r="C7" s="1">
        <v>10</v>
      </c>
      <c r="D7" s="1">
        <v>20</v>
      </c>
      <c r="E7" s="1"/>
      <c r="F7" s="1">
        <v>5</v>
      </c>
      <c r="G7" s="1">
        <v>23</v>
      </c>
      <c r="H7" s="1"/>
      <c r="I7" s="1">
        <v>10</v>
      </c>
      <c r="J7" s="1"/>
      <c r="K7" s="1">
        <v>20</v>
      </c>
      <c r="L7" s="1">
        <v>39</v>
      </c>
      <c r="M7" s="1"/>
    </row>
    <row r="11" spans="1:42" x14ac:dyDescent="0.3">
      <c r="B11" t="s">
        <v>18</v>
      </c>
      <c r="C11">
        <v>5</v>
      </c>
    </row>
    <row r="12" spans="1:42" x14ac:dyDescent="0.3">
      <c r="B12" t="s">
        <v>22</v>
      </c>
      <c r="C12">
        <v>0</v>
      </c>
    </row>
    <row r="14" spans="1:42" x14ac:dyDescent="0.3">
      <c r="B14" s="60" t="s">
        <v>19</v>
      </c>
      <c r="C14" s="60"/>
      <c r="D14" s="60"/>
      <c r="E14" s="60"/>
      <c r="F14" s="60"/>
      <c r="G14" s="60"/>
      <c r="H14" s="60"/>
      <c r="I14" s="60"/>
      <c r="J14" s="2"/>
      <c r="K14" s="60" t="s">
        <v>19</v>
      </c>
      <c r="L14" s="60"/>
      <c r="M14" s="60"/>
      <c r="N14" s="60"/>
      <c r="O14" s="60"/>
      <c r="P14" s="60"/>
      <c r="Q14" s="60"/>
      <c r="R14" s="60"/>
      <c r="S14" s="60" t="s">
        <v>19</v>
      </c>
      <c r="T14" s="60"/>
      <c r="U14" s="60"/>
      <c r="V14" s="60"/>
      <c r="W14" s="60"/>
      <c r="X14" s="60"/>
      <c r="Y14" s="60"/>
      <c r="Z14" s="60"/>
      <c r="AA14" s="60" t="s">
        <v>19</v>
      </c>
      <c r="AB14" s="60"/>
      <c r="AC14" s="60"/>
      <c r="AD14" s="60"/>
      <c r="AE14" s="60"/>
      <c r="AF14" s="60"/>
      <c r="AG14" s="60"/>
      <c r="AH14" s="60"/>
      <c r="AI14" s="60" t="s">
        <v>19</v>
      </c>
      <c r="AJ14" s="60"/>
      <c r="AK14" s="60"/>
      <c r="AL14" s="60"/>
      <c r="AM14" s="60"/>
      <c r="AN14" s="60"/>
      <c r="AO14" s="60"/>
      <c r="AP14" s="60"/>
    </row>
    <row r="15" spans="1:42" x14ac:dyDescent="0.3">
      <c r="A15" t="s">
        <v>21</v>
      </c>
      <c r="B15" s="2">
        <v>1</v>
      </c>
      <c r="C15" s="2">
        <v>1</v>
      </c>
      <c r="D15" s="2">
        <v>1</v>
      </c>
      <c r="E15" s="2">
        <v>1</v>
      </c>
      <c r="F15" s="2">
        <v>1</v>
      </c>
      <c r="G15" s="2">
        <v>1</v>
      </c>
      <c r="H15" s="2">
        <v>1</v>
      </c>
      <c r="I15" s="2">
        <v>1</v>
      </c>
      <c r="J15" s="2"/>
      <c r="K15" s="2">
        <v>2</v>
      </c>
      <c r="L15" s="2">
        <v>2</v>
      </c>
      <c r="M15" s="2">
        <v>2</v>
      </c>
      <c r="N15" s="2">
        <v>2</v>
      </c>
      <c r="O15" s="2">
        <v>2</v>
      </c>
      <c r="P15" s="2">
        <v>2</v>
      </c>
      <c r="Q15" s="2">
        <v>2</v>
      </c>
      <c r="R15" s="2">
        <v>2</v>
      </c>
      <c r="S15" s="2">
        <v>3</v>
      </c>
      <c r="T15" s="2">
        <v>3</v>
      </c>
      <c r="U15" s="2">
        <v>3</v>
      </c>
      <c r="V15" s="2">
        <v>3</v>
      </c>
      <c r="W15" s="2">
        <v>3</v>
      </c>
      <c r="X15" s="2">
        <v>3</v>
      </c>
      <c r="Y15" s="2">
        <v>3</v>
      </c>
      <c r="Z15" s="2">
        <v>3</v>
      </c>
      <c r="AA15" s="2">
        <v>4</v>
      </c>
      <c r="AB15" s="2">
        <v>4</v>
      </c>
      <c r="AC15" s="2">
        <v>4</v>
      </c>
      <c r="AD15" s="2">
        <v>4</v>
      </c>
      <c r="AE15" s="2">
        <v>4</v>
      </c>
      <c r="AF15" s="2">
        <v>4</v>
      </c>
      <c r="AG15" s="2">
        <v>4</v>
      </c>
      <c r="AH15" s="2">
        <v>4</v>
      </c>
      <c r="AI15" s="2">
        <v>5</v>
      </c>
      <c r="AJ15" s="2">
        <v>5</v>
      </c>
      <c r="AK15" s="2">
        <v>5</v>
      </c>
      <c r="AL15" s="2">
        <v>5</v>
      </c>
      <c r="AM15" s="2">
        <v>5</v>
      </c>
      <c r="AN15" s="2">
        <v>5</v>
      </c>
      <c r="AO15" s="2">
        <v>5</v>
      </c>
      <c r="AP15" s="2">
        <v>5</v>
      </c>
    </row>
    <row r="16" spans="1:42" x14ac:dyDescent="0.3">
      <c r="A16" t="s">
        <v>20</v>
      </c>
      <c r="B16" s="2">
        <v>1</v>
      </c>
      <c r="C16" s="2">
        <v>2</v>
      </c>
      <c r="D16" s="2">
        <v>3</v>
      </c>
      <c r="E16" s="2">
        <v>4</v>
      </c>
      <c r="F16" s="2">
        <v>5</v>
      </c>
      <c r="G16" s="2">
        <v>6</v>
      </c>
      <c r="H16" s="2">
        <v>7</v>
      </c>
      <c r="I16" s="2">
        <v>8</v>
      </c>
      <c r="J16" s="2"/>
      <c r="K16" s="2">
        <v>1</v>
      </c>
      <c r="L16" s="2">
        <v>2</v>
      </c>
      <c r="M16" s="2">
        <v>3</v>
      </c>
      <c r="N16" s="2">
        <v>4</v>
      </c>
      <c r="O16" s="2">
        <v>5</v>
      </c>
      <c r="P16" s="2">
        <v>6</v>
      </c>
      <c r="Q16" s="2">
        <v>7</v>
      </c>
      <c r="R16" s="2">
        <v>8</v>
      </c>
      <c r="S16" s="2">
        <v>1</v>
      </c>
      <c r="T16" s="2">
        <v>2</v>
      </c>
      <c r="U16" s="2">
        <v>3</v>
      </c>
      <c r="V16" s="2">
        <v>4</v>
      </c>
      <c r="W16" s="2">
        <v>5</v>
      </c>
      <c r="X16" s="2">
        <v>6</v>
      </c>
      <c r="Y16" s="2">
        <v>7</v>
      </c>
      <c r="Z16" s="2">
        <v>8</v>
      </c>
      <c r="AA16" s="2">
        <v>1</v>
      </c>
      <c r="AB16" s="2">
        <v>2</v>
      </c>
      <c r="AC16" s="2">
        <v>3</v>
      </c>
      <c r="AD16" s="2">
        <v>4</v>
      </c>
      <c r="AE16" s="2">
        <v>5</v>
      </c>
      <c r="AF16" s="2">
        <v>6</v>
      </c>
      <c r="AG16" s="2">
        <v>7</v>
      </c>
      <c r="AH16" s="2">
        <v>8</v>
      </c>
      <c r="AI16" s="2">
        <v>1</v>
      </c>
      <c r="AJ16" s="2">
        <v>2</v>
      </c>
      <c r="AK16" s="2">
        <v>3</v>
      </c>
      <c r="AL16" s="2">
        <v>4</v>
      </c>
      <c r="AM16" s="2">
        <v>5</v>
      </c>
      <c r="AN16" s="2">
        <v>6</v>
      </c>
      <c r="AO16" s="2">
        <v>7</v>
      </c>
      <c r="AP16" s="2">
        <v>8</v>
      </c>
    </row>
    <row r="17" spans="1:42" x14ac:dyDescent="0.3">
      <c r="A17" t="s">
        <v>15</v>
      </c>
      <c r="B17" s="3">
        <f>$C$11*B16</f>
        <v>5</v>
      </c>
      <c r="C17" s="3">
        <f>$C$11*C16+Offset</f>
        <v>10</v>
      </c>
      <c r="D17" s="3">
        <f t="shared" ref="D17:I17" si="0">$C$11*D16+Offset*C16</f>
        <v>15</v>
      </c>
      <c r="E17" s="3">
        <f t="shared" si="0"/>
        <v>20</v>
      </c>
      <c r="F17" s="3">
        <f t="shared" si="0"/>
        <v>25</v>
      </c>
      <c r="G17" s="3">
        <f t="shared" si="0"/>
        <v>30</v>
      </c>
      <c r="H17" s="3">
        <f t="shared" si="0"/>
        <v>35</v>
      </c>
      <c r="I17" s="3">
        <f t="shared" si="0"/>
        <v>40</v>
      </c>
      <c r="J17" s="3"/>
      <c r="K17" s="3">
        <f>$C$11*K16</f>
        <v>5</v>
      </c>
      <c r="L17" s="3">
        <f>$C$11*L16+Offset</f>
        <v>10</v>
      </c>
      <c r="M17" s="3">
        <f t="shared" ref="M17:R17" si="1">$C$11*M16+Offset*L16</f>
        <v>15</v>
      </c>
      <c r="N17" s="3">
        <f t="shared" si="1"/>
        <v>20</v>
      </c>
      <c r="O17" s="3">
        <f t="shared" si="1"/>
        <v>25</v>
      </c>
      <c r="P17" s="3">
        <f t="shared" si="1"/>
        <v>30</v>
      </c>
      <c r="Q17" s="3">
        <f t="shared" si="1"/>
        <v>35</v>
      </c>
      <c r="R17" s="3">
        <f t="shared" si="1"/>
        <v>40</v>
      </c>
      <c r="S17" s="3">
        <f t="shared" ref="S17" si="2">$C$11*S16</f>
        <v>5</v>
      </c>
      <c r="T17" s="3">
        <f>$C$11*T16+Offset</f>
        <v>10</v>
      </c>
      <c r="U17" s="3">
        <f t="shared" ref="U17:Z17" si="3">$C$11*U16+Offset*T16</f>
        <v>15</v>
      </c>
      <c r="V17" s="3">
        <f t="shared" si="3"/>
        <v>20</v>
      </c>
      <c r="W17" s="3">
        <f t="shared" si="3"/>
        <v>25</v>
      </c>
      <c r="X17" s="3">
        <f t="shared" si="3"/>
        <v>30</v>
      </c>
      <c r="Y17" s="3">
        <f t="shared" si="3"/>
        <v>35</v>
      </c>
      <c r="Z17" s="3">
        <f t="shared" si="3"/>
        <v>40</v>
      </c>
      <c r="AA17" s="3">
        <f t="shared" ref="AA17" si="4">$C$11*AA16</f>
        <v>5</v>
      </c>
      <c r="AB17" s="3">
        <f>$C$11*AB16+Offset</f>
        <v>10</v>
      </c>
      <c r="AC17" s="3">
        <f t="shared" ref="AC17:AH17" si="5">$C$11*AC16+Offset*AB16</f>
        <v>15</v>
      </c>
      <c r="AD17" s="3">
        <f t="shared" si="5"/>
        <v>20</v>
      </c>
      <c r="AE17" s="3">
        <f t="shared" si="5"/>
        <v>25</v>
      </c>
      <c r="AF17" s="3">
        <f t="shared" si="5"/>
        <v>30</v>
      </c>
      <c r="AG17" s="3">
        <f t="shared" si="5"/>
        <v>35</v>
      </c>
      <c r="AH17" s="3">
        <f t="shared" si="5"/>
        <v>40</v>
      </c>
      <c r="AI17" s="3">
        <f t="shared" ref="AI17" si="6">$C$11*AI16</f>
        <v>5</v>
      </c>
      <c r="AJ17" s="3">
        <f>$C$11*AJ16+Offset</f>
        <v>10</v>
      </c>
      <c r="AK17" s="3">
        <f t="shared" ref="AK17:AP17" si="7">$C$11*AK16+Offset*AJ16</f>
        <v>15</v>
      </c>
      <c r="AL17" s="3">
        <f t="shared" si="7"/>
        <v>20</v>
      </c>
      <c r="AM17" s="3">
        <f t="shared" si="7"/>
        <v>25</v>
      </c>
      <c r="AN17" s="3">
        <f t="shared" si="7"/>
        <v>30</v>
      </c>
      <c r="AO17" s="3">
        <f t="shared" si="7"/>
        <v>35</v>
      </c>
      <c r="AP17" s="3">
        <f t="shared" si="7"/>
        <v>40</v>
      </c>
    </row>
    <row r="18" spans="1:42" x14ac:dyDescent="0.3">
      <c r="A18" t="s">
        <v>16</v>
      </c>
      <c r="B18" s="3">
        <f>$C$11*B15</f>
        <v>5</v>
      </c>
      <c r="C18" s="3">
        <f>$C$11*C15</f>
        <v>5</v>
      </c>
      <c r="D18" s="3">
        <f t="shared" ref="D18:I18" si="8">$C$11*D15</f>
        <v>5</v>
      </c>
      <c r="E18" s="3">
        <f t="shared" si="8"/>
        <v>5</v>
      </c>
      <c r="F18" s="3">
        <f t="shared" si="8"/>
        <v>5</v>
      </c>
      <c r="G18" s="3">
        <f t="shared" si="8"/>
        <v>5</v>
      </c>
      <c r="H18" s="3">
        <f t="shared" si="8"/>
        <v>5</v>
      </c>
      <c r="I18" s="3">
        <f t="shared" si="8"/>
        <v>5</v>
      </c>
      <c r="J18" s="3"/>
      <c r="K18" s="3">
        <f>$C$11*K15+Offset</f>
        <v>10</v>
      </c>
      <c r="L18" s="3">
        <f>$K$18</f>
        <v>10</v>
      </c>
      <c r="M18" s="3">
        <f t="shared" ref="M18:R18" si="9">$K$18</f>
        <v>10</v>
      </c>
      <c r="N18" s="3">
        <f t="shared" si="9"/>
        <v>10</v>
      </c>
      <c r="O18" s="3">
        <f t="shared" si="9"/>
        <v>10</v>
      </c>
      <c r="P18" s="3">
        <f t="shared" si="9"/>
        <v>10</v>
      </c>
      <c r="Q18" s="3">
        <f t="shared" si="9"/>
        <v>10</v>
      </c>
      <c r="R18" s="3">
        <f t="shared" si="9"/>
        <v>10</v>
      </c>
      <c r="S18" s="3">
        <f>$C$11*S15+Offset*K15</f>
        <v>15</v>
      </c>
      <c r="T18" s="3">
        <f>$S$18</f>
        <v>15</v>
      </c>
      <c r="U18" s="3">
        <f t="shared" ref="U18:Z18" si="10">$S$18</f>
        <v>15</v>
      </c>
      <c r="V18" s="3">
        <f t="shared" si="10"/>
        <v>15</v>
      </c>
      <c r="W18" s="3">
        <f t="shared" si="10"/>
        <v>15</v>
      </c>
      <c r="X18" s="3">
        <f t="shared" si="10"/>
        <v>15</v>
      </c>
      <c r="Y18" s="3">
        <f t="shared" si="10"/>
        <v>15</v>
      </c>
      <c r="Z18" s="3">
        <f t="shared" si="10"/>
        <v>15</v>
      </c>
      <c r="AA18" s="3">
        <f>$C$11*AA15+Offset*S15</f>
        <v>20</v>
      </c>
      <c r="AB18" s="3">
        <f>$AA$18</f>
        <v>20</v>
      </c>
      <c r="AC18" s="3">
        <f t="shared" ref="AC18:AH18" si="11">$AA$18</f>
        <v>20</v>
      </c>
      <c r="AD18" s="3">
        <f t="shared" si="11"/>
        <v>20</v>
      </c>
      <c r="AE18" s="3">
        <f t="shared" si="11"/>
        <v>20</v>
      </c>
      <c r="AF18" s="3">
        <f t="shared" si="11"/>
        <v>20</v>
      </c>
      <c r="AG18" s="3">
        <f t="shared" si="11"/>
        <v>20</v>
      </c>
      <c r="AH18" s="3">
        <f t="shared" si="11"/>
        <v>20</v>
      </c>
      <c r="AI18" s="3">
        <f>$C$11*AI15+Offset*AA15</f>
        <v>25</v>
      </c>
      <c r="AJ18" s="3">
        <f>$AI$18</f>
        <v>25</v>
      </c>
      <c r="AK18" s="3">
        <f t="shared" ref="AK18:AP18" si="12">$AI$18</f>
        <v>25</v>
      </c>
      <c r="AL18" s="3">
        <f t="shared" si="12"/>
        <v>25</v>
      </c>
      <c r="AM18" s="3">
        <f t="shared" si="12"/>
        <v>25</v>
      </c>
      <c r="AN18" s="3">
        <f t="shared" si="12"/>
        <v>25</v>
      </c>
      <c r="AO18" s="3">
        <f t="shared" si="12"/>
        <v>25</v>
      </c>
      <c r="AP18" s="3">
        <f t="shared" si="12"/>
        <v>25</v>
      </c>
    </row>
    <row r="19" spans="1:42" x14ac:dyDescent="0.3">
      <c r="A19" t="s">
        <v>17</v>
      </c>
      <c r="B19" s="1">
        <f t="shared" ref="B19:D19" si="13">B7</f>
        <v>16</v>
      </c>
      <c r="C19" s="1">
        <f t="shared" si="13"/>
        <v>10</v>
      </c>
      <c r="D19" s="1">
        <f t="shared" si="13"/>
        <v>20</v>
      </c>
      <c r="E19" s="1">
        <f>F7</f>
        <v>5</v>
      </c>
      <c r="F19" s="1">
        <f>G7</f>
        <v>23</v>
      </c>
      <c r="G19" s="1">
        <f>I7</f>
        <v>10</v>
      </c>
      <c r="H19" s="1">
        <f>K7</f>
        <v>20</v>
      </c>
      <c r="I19" s="1">
        <f>K7</f>
        <v>20</v>
      </c>
      <c r="J19" s="1"/>
      <c r="K19" s="1">
        <f>B6</f>
        <v>55</v>
      </c>
      <c r="L19" s="1">
        <f>C6</f>
        <v>33</v>
      </c>
      <c r="M19" s="1">
        <f>D6</f>
        <v>12</v>
      </c>
      <c r="N19" s="1">
        <f>F6</f>
        <v>4</v>
      </c>
      <c r="O19" s="1">
        <f>G6</f>
        <v>14</v>
      </c>
      <c r="P19" s="1">
        <f>I6</f>
        <v>16</v>
      </c>
      <c r="Q19" s="1">
        <f>K6</f>
        <v>16</v>
      </c>
      <c r="R19" s="1">
        <f>L6</f>
        <v>22</v>
      </c>
      <c r="S19" s="1">
        <f>B5</f>
        <v>60</v>
      </c>
      <c r="T19" s="1">
        <f>C5</f>
        <v>18</v>
      </c>
      <c r="U19" s="1">
        <f>D5</f>
        <v>10</v>
      </c>
      <c r="V19" s="1">
        <f>F5</f>
        <v>11</v>
      </c>
      <c r="W19" s="1">
        <f>G5</f>
        <v>16</v>
      </c>
      <c r="X19" s="1">
        <f>I5</f>
        <v>21</v>
      </c>
      <c r="Y19" s="1">
        <f>K5</f>
        <v>14</v>
      </c>
      <c r="Z19" s="1">
        <f>L5</f>
        <v>14</v>
      </c>
      <c r="AA19" s="1">
        <f>B4</f>
        <v>20</v>
      </c>
      <c r="AB19" s="1">
        <f>C4</f>
        <v>20</v>
      </c>
      <c r="AC19" s="1">
        <f>D4</f>
        <v>24</v>
      </c>
      <c r="AD19" s="1">
        <f>F4</f>
        <v>10</v>
      </c>
      <c r="AE19" s="1">
        <f>G4</f>
        <v>25</v>
      </c>
      <c r="AF19" s="1">
        <f>I4</f>
        <v>22</v>
      </c>
      <c r="AG19" s="1">
        <f>K4</f>
        <v>11</v>
      </c>
      <c r="AH19" s="1">
        <f>L4</f>
        <v>24</v>
      </c>
      <c r="AI19" s="1">
        <f>B3</f>
        <v>80</v>
      </c>
      <c r="AJ19" s="1">
        <f>C3</f>
        <v>15</v>
      </c>
      <c r="AK19" s="1">
        <f>D3</f>
        <v>55</v>
      </c>
      <c r="AL19" s="1">
        <f>F3</f>
        <v>5</v>
      </c>
      <c r="AM19" s="1">
        <f>G3</f>
        <v>70</v>
      </c>
      <c r="AN19" s="1">
        <f>I3</f>
        <v>90</v>
      </c>
      <c r="AO19" s="1">
        <f>K3</f>
        <v>50</v>
      </c>
      <c r="AP19" s="1">
        <f>L3</f>
        <v>33</v>
      </c>
    </row>
    <row r="20" spans="1:42" x14ac:dyDescent="0.3">
      <c r="A20" t="s">
        <v>23</v>
      </c>
      <c r="B20" s="1">
        <f>B19*3</f>
        <v>48</v>
      </c>
      <c r="C20" s="1">
        <f t="shared" ref="C20:AP20" si="14">C19*3</f>
        <v>30</v>
      </c>
      <c r="D20" s="1">
        <f t="shared" si="14"/>
        <v>60</v>
      </c>
      <c r="E20" s="1">
        <f t="shared" si="14"/>
        <v>15</v>
      </c>
      <c r="F20" s="1">
        <f t="shared" si="14"/>
        <v>69</v>
      </c>
      <c r="G20" s="1">
        <f t="shared" si="14"/>
        <v>30</v>
      </c>
      <c r="H20" s="1">
        <f t="shared" si="14"/>
        <v>60</v>
      </c>
      <c r="I20" s="1">
        <f t="shared" si="14"/>
        <v>60</v>
      </c>
      <c r="J20" s="1"/>
      <c r="K20" s="1">
        <f t="shared" si="14"/>
        <v>165</v>
      </c>
      <c r="L20" s="1">
        <f t="shared" si="14"/>
        <v>99</v>
      </c>
      <c r="M20" s="1">
        <f t="shared" si="14"/>
        <v>36</v>
      </c>
      <c r="N20" s="1">
        <f t="shared" si="14"/>
        <v>12</v>
      </c>
      <c r="O20" s="1">
        <f t="shared" si="14"/>
        <v>42</v>
      </c>
      <c r="P20" s="1">
        <f t="shared" si="14"/>
        <v>48</v>
      </c>
      <c r="Q20" s="1">
        <f t="shared" si="14"/>
        <v>48</v>
      </c>
      <c r="R20" s="1">
        <f t="shared" si="14"/>
        <v>66</v>
      </c>
      <c r="S20" s="1">
        <f t="shared" si="14"/>
        <v>180</v>
      </c>
      <c r="T20" s="1">
        <f t="shared" si="14"/>
        <v>54</v>
      </c>
      <c r="U20" s="1">
        <f t="shared" si="14"/>
        <v>30</v>
      </c>
      <c r="V20" s="1">
        <f t="shared" si="14"/>
        <v>33</v>
      </c>
      <c r="W20" s="1">
        <f t="shared" si="14"/>
        <v>48</v>
      </c>
      <c r="X20" s="1">
        <f t="shared" si="14"/>
        <v>63</v>
      </c>
      <c r="Y20" s="1">
        <f t="shared" si="14"/>
        <v>42</v>
      </c>
      <c r="Z20" s="1">
        <f t="shared" si="14"/>
        <v>42</v>
      </c>
      <c r="AA20" s="1">
        <f t="shared" si="14"/>
        <v>60</v>
      </c>
      <c r="AB20" s="1">
        <f t="shared" si="14"/>
        <v>60</v>
      </c>
      <c r="AC20" s="1">
        <f t="shared" si="14"/>
        <v>72</v>
      </c>
      <c r="AD20" s="1">
        <f t="shared" si="14"/>
        <v>30</v>
      </c>
      <c r="AE20" s="1">
        <f t="shared" si="14"/>
        <v>75</v>
      </c>
      <c r="AF20" s="1">
        <f t="shared" si="14"/>
        <v>66</v>
      </c>
      <c r="AG20" s="1">
        <f t="shared" si="14"/>
        <v>33</v>
      </c>
      <c r="AH20" s="1">
        <f t="shared" si="14"/>
        <v>72</v>
      </c>
      <c r="AI20" s="1">
        <f t="shared" si="14"/>
        <v>240</v>
      </c>
      <c r="AJ20" s="1">
        <f t="shared" si="14"/>
        <v>45</v>
      </c>
      <c r="AK20" s="1">
        <f t="shared" si="14"/>
        <v>165</v>
      </c>
      <c r="AL20" s="1">
        <f t="shared" si="14"/>
        <v>15</v>
      </c>
      <c r="AM20" s="1">
        <f t="shared" si="14"/>
        <v>210</v>
      </c>
      <c r="AN20" s="1">
        <f t="shared" si="14"/>
        <v>270</v>
      </c>
      <c r="AO20" s="1">
        <f t="shared" si="14"/>
        <v>150</v>
      </c>
      <c r="AP20" s="1">
        <f t="shared" si="14"/>
        <v>99</v>
      </c>
    </row>
  </sheetData>
  <mergeCells count="10">
    <mergeCell ref="D1:F1"/>
    <mergeCell ref="A1:A2"/>
    <mergeCell ref="B1:C1"/>
    <mergeCell ref="B14:I14"/>
    <mergeCell ref="K14:R14"/>
    <mergeCell ref="S14:Z14"/>
    <mergeCell ref="AA14:AH14"/>
    <mergeCell ref="AI14:AP14"/>
    <mergeCell ref="L1:M1"/>
    <mergeCell ref="G1:K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36"/>
  <sheetViews>
    <sheetView topLeftCell="A25" workbookViewId="0">
      <selection activeCell="Q44" sqref="Q44"/>
    </sheetView>
  </sheetViews>
  <sheetFormatPr defaultRowHeight="14.4" x14ac:dyDescent="0.3"/>
  <cols>
    <col min="15" max="15" width="11" bestFit="1" customWidth="1"/>
  </cols>
  <sheetData>
    <row r="1" spans="1:26" ht="41.4" thickBot="1" x14ac:dyDescent="0.35">
      <c r="A1" s="57" t="s">
        <v>28</v>
      </c>
      <c r="B1" s="57" t="s">
        <v>733</v>
      </c>
      <c r="C1" s="4" t="s">
        <v>29</v>
      </c>
      <c r="D1" s="4" t="s">
        <v>30</v>
      </c>
      <c r="E1" s="14" t="s">
        <v>31</v>
      </c>
      <c r="F1" s="4" t="s">
        <v>32</v>
      </c>
      <c r="G1" s="4" t="s">
        <v>9</v>
      </c>
      <c r="H1" s="4" t="s">
        <v>33</v>
      </c>
      <c r="I1" s="4" t="s">
        <v>25</v>
      </c>
      <c r="J1" s="4" t="s">
        <v>10</v>
      </c>
      <c r="K1" s="4" t="s">
        <v>34</v>
      </c>
      <c r="L1" s="4" t="s">
        <v>35</v>
      </c>
      <c r="M1" s="4" t="s">
        <v>36</v>
      </c>
      <c r="P1" s="4"/>
      <c r="Q1" s="4"/>
      <c r="R1" s="14"/>
      <c r="S1" s="4"/>
      <c r="T1" s="4"/>
      <c r="U1" s="4"/>
      <c r="V1" s="4"/>
      <c r="W1" s="4"/>
      <c r="X1" s="4"/>
      <c r="Y1" s="4"/>
      <c r="Z1" s="4"/>
    </row>
    <row r="2" spans="1:26" ht="53.25" customHeight="1" thickBot="1" x14ac:dyDescent="0.35">
      <c r="A2" s="5" t="s">
        <v>38</v>
      </c>
      <c r="B2" s="6" t="s">
        <v>734</v>
      </c>
      <c r="C2" s="7">
        <v>1</v>
      </c>
      <c r="D2" s="7">
        <v>1</v>
      </c>
      <c r="E2" s="10">
        <v>1</v>
      </c>
      <c r="F2" s="7">
        <v>1</v>
      </c>
      <c r="G2" s="7">
        <v>1</v>
      </c>
      <c r="H2" s="7">
        <v>1</v>
      </c>
      <c r="I2" s="7">
        <v>1</v>
      </c>
      <c r="J2" s="7">
        <v>1</v>
      </c>
      <c r="K2" s="7"/>
      <c r="L2" s="7">
        <v>1</v>
      </c>
      <c r="M2" s="7">
        <v>1</v>
      </c>
    </row>
    <row r="3" spans="1:26" ht="15.75" customHeight="1" thickBot="1" x14ac:dyDescent="0.35">
      <c r="A3" s="5" t="s">
        <v>38</v>
      </c>
      <c r="B3" s="6" t="s">
        <v>127</v>
      </c>
      <c r="C3" s="7">
        <v>1</v>
      </c>
      <c r="D3" s="7">
        <v>1</v>
      </c>
      <c r="E3" s="10">
        <v>1</v>
      </c>
      <c r="F3" s="6"/>
      <c r="G3" s="7">
        <v>1</v>
      </c>
      <c r="H3" s="7">
        <v>1</v>
      </c>
      <c r="I3" s="7">
        <v>1</v>
      </c>
      <c r="J3" s="7">
        <v>1</v>
      </c>
      <c r="K3" s="7"/>
      <c r="L3" s="7">
        <v>1</v>
      </c>
      <c r="M3" s="7">
        <v>1</v>
      </c>
    </row>
    <row r="4" spans="1:26" ht="15.75" customHeight="1" thickBot="1" x14ac:dyDescent="0.35">
      <c r="A4" s="5" t="s">
        <v>38</v>
      </c>
      <c r="B4" s="6" t="s">
        <v>125</v>
      </c>
      <c r="C4" s="7">
        <v>1</v>
      </c>
      <c r="D4" s="7">
        <v>1</v>
      </c>
      <c r="E4" s="10">
        <v>1</v>
      </c>
      <c r="F4" s="7">
        <v>1</v>
      </c>
      <c r="G4" s="7">
        <v>1</v>
      </c>
      <c r="H4" s="7">
        <v>1</v>
      </c>
      <c r="I4" s="7">
        <v>1</v>
      </c>
      <c r="J4" s="7"/>
      <c r="K4" s="7"/>
      <c r="L4" s="7">
        <v>1</v>
      </c>
      <c r="M4" s="7">
        <v>1</v>
      </c>
    </row>
    <row r="5" spans="1:26" ht="15.75" customHeight="1" thickBot="1" x14ac:dyDescent="0.35">
      <c r="A5" s="5" t="s">
        <v>38</v>
      </c>
      <c r="B5" s="6" t="s">
        <v>124</v>
      </c>
      <c r="C5" s="7">
        <v>1</v>
      </c>
      <c r="D5" s="7">
        <v>1</v>
      </c>
      <c r="E5" s="10">
        <v>1</v>
      </c>
      <c r="F5" s="7">
        <v>1</v>
      </c>
      <c r="G5" s="6"/>
      <c r="H5" s="6"/>
      <c r="I5" s="7">
        <v>1</v>
      </c>
      <c r="J5" s="7">
        <v>1</v>
      </c>
      <c r="K5" s="7"/>
      <c r="L5" s="7"/>
      <c r="M5" s="7">
        <v>1</v>
      </c>
    </row>
    <row r="6" spans="1:26" ht="15.75" customHeight="1" thickBot="1" x14ac:dyDescent="0.35">
      <c r="A6" s="5" t="s">
        <v>38</v>
      </c>
      <c r="B6" s="6" t="s">
        <v>735</v>
      </c>
      <c r="C6" s="6"/>
      <c r="D6" s="7">
        <v>1</v>
      </c>
      <c r="E6" s="10">
        <v>1</v>
      </c>
      <c r="F6" s="7">
        <v>1</v>
      </c>
      <c r="G6" s="6"/>
      <c r="H6" s="6"/>
      <c r="I6" s="7">
        <v>1</v>
      </c>
      <c r="J6" s="7">
        <v>1</v>
      </c>
      <c r="K6" s="7"/>
      <c r="L6" s="7">
        <v>1</v>
      </c>
      <c r="M6" s="7">
        <v>1</v>
      </c>
    </row>
    <row r="7" spans="1:26" ht="15.75" customHeight="1" thickBot="1" x14ac:dyDescent="0.35">
      <c r="A7" s="5" t="s">
        <v>38</v>
      </c>
      <c r="B7" s="6" t="s">
        <v>736</v>
      </c>
      <c r="C7" s="7">
        <v>1</v>
      </c>
      <c r="D7" s="7">
        <v>1</v>
      </c>
      <c r="E7" s="10">
        <v>1</v>
      </c>
      <c r="F7" s="7">
        <v>1</v>
      </c>
      <c r="G7" s="6"/>
      <c r="H7" s="7">
        <v>1</v>
      </c>
      <c r="I7" s="7">
        <v>1</v>
      </c>
      <c r="J7" s="7">
        <v>1</v>
      </c>
      <c r="K7" s="7"/>
      <c r="L7" s="7">
        <v>1</v>
      </c>
      <c r="M7" s="7"/>
    </row>
    <row r="8" spans="1:26" ht="15.75" customHeight="1" thickBot="1" x14ac:dyDescent="0.35">
      <c r="A8" s="5" t="s">
        <v>38</v>
      </c>
      <c r="B8" s="6" t="s">
        <v>737</v>
      </c>
      <c r="C8" s="7">
        <v>1</v>
      </c>
      <c r="D8" s="7">
        <v>1</v>
      </c>
      <c r="E8" s="10">
        <v>1</v>
      </c>
      <c r="F8" s="6"/>
      <c r="G8" s="7">
        <v>1</v>
      </c>
      <c r="H8" s="6"/>
      <c r="I8" s="7">
        <v>1</v>
      </c>
      <c r="J8" s="7">
        <v>1</v>
      </c>
      <c r="K8" s="7"/>
      <c r="L8" s="7">
        <v>1</v>
      </c>
      <c r="M8" s="7"/>
    </row>
    <row r="9" spans="1:26" ht="15.75" customHeight="1" thickBot="1" x14ac:dyDescent="0.35">
      <c r="A9" s="5" t="s">
        <v>38</v>
      </c>
      <c r="B9" s="6" t="s">
        <v>738</v>
      </c>
      <c r="C9" s="7">
        <v>1</v>
      </c>
      <c r="D9" s="7">
        <v>1</v>
      </c>
      <c r="E9" s="10">
        <v>1</v>
      </c>
      <c r="F9" s="7">
        <v>1</v>
      </c>
      <c r="G9" s="6"/>
      <c r="H9" s="7">
        <v>1</v>
      </c>
      <c r="I9" s="7">
        <v>1</v>
      </c>
      <c r="J9" s="7">
        <v>1</v>
      </c>
      <c r="K9" s="7"/>
      <c r="L9" s="7">
        <v>1</v>
      </c>
      <c r="M9" s="7">
        <v>1</v>
      </c>
    </row>
    <row r="10" spans="1:26" ht="15.75" customHeight="1" thickBot="1" x14ac:dyDescent="0.35">
      <c r="A10" s="5" t="s">
        <v>38</v>
      </c>
      <c r="B10" s="6" t="s">
        <v>739</v>
      </c>
      <c r="C10" s="7">
        <v>1</v>
      </c>
      <c r="D10" s="7">
        <v>1</v>
      </c>
      <c r="E10" s="10">
        <v>1</v>
      </c>
      <c r="F10" s="7">
        <v>1</v>
      </c>
      <c r="G10" s="6"/>
      <c r="H10" s="7">
        <v>1</v>
      </c>
      <c r="I10" s="7">
        <v>1</v>
      </c>
      <c r="J10" s="7">
        <v>1</v>
      </c>
      <c r="K10" s="7"/>
      <c r="L10" s="7">
        <v>1</v>
      </c>
      <c r="M10" s="7">
        <v>1</v>
      </c>
    </row>
    <row r="11" spans="1:26" ht="15.75" customHeight="1" thickBot="1" x14ac:dyDescent="0.35">
      <c r="A11" s="5" t="s">
        <v>38</v>
      </c>
      <c r="B11" s="6" t="s">
        <v>740</v>
      </c>
      <c r="C11" s="7">
        <v>1</v>
      </c>
      <c r="D11" s="7">
        <v>1</v>
      </c>
      <c r="E11" s="10">
        <v>1</v>
      </c>
      <c r="F11" s="6"/>
      <c r="G11" s="6"/>
      <c r="H11" s="6"/>
      <c r="I11" s="7">
        <v>1</v>
      </c>
      <c r="J11" s="7">
        <v>1</v>
      </c>
      <c r="K11" s="7"/>
      <c r="L11" s="7"/>
      <c r="M11" s="7">
        <v>1</v>
      </c>
    </row>
    <row r="12" spans="1:26" ht="15.75" customHeight="1" thickBot="1" x14ac:dyDescent="0.35">
      <c r="A12" s="5" t="s">
        <v>38</v>
      </c>
      <c r="B12" s="6" t="s">
        <v>741</v>
      </c>
      <c r="C12" s="7">
        <v>1</v>
      </c>
      <c r="D12" s="7"/>
      <c r="E12" s="10">
        <v>1</v>
      </c>
      <c r="F12" s="7">
        <v>1</v>
      </c>
      <c r="G12" s="6"/>
      <c r="H12" s="6"/>
      <c r="I12" s="7">
        <v>1</v>
      </c>
      <c r="J12" s="7">
        <v>1</v>
      </c>
      <c r="K12" s="7"/>
      <c r="L12" s="7">
        <v>1</v>
      </c>
      <c r="M12" s="7"/>
      <c r="P12" s="19"/>
    </row>
    <row r="13" spans="1:26" ht="24.75" customHeight="1" thickBot="1" x14ac:dyDescent="0.35">
      <c r="A13" s="5" t="s">
        <v>742</v>
      </c>
      <c r="B13" s="6" t="s">
        <v>119</v>
      </c>
      <c r="C13" s="7">
        <v>1</v>
      </c>
      <c r="D13" s="7">
        <v>1</v>
      </c>
      <c r="E13" s="10">
        <v>1</v>
      </c>
      <c r="F13" s="6"/>
      <c r="G13" s="7">
        <v>1</v>
      </c>
      <c r="H13" s="6"/>
      <c r="I13" s="7">
        <v>1</v>
      </c>
      <c r="J13" s="7">
        <v>1</v>
      </c>
      <c r="K13" s="7">
        <v>1</v>
      </c>
      <c r="L13" s="7">
        <v>1</v>
      </c>
      <c r="M13" s="7"/>
      <c r="P13" s="19"/>
    </row>
    <row r="14" spans="1:26" ht="24.75" customHeight="1" thickBot="1" x14ac:dyDescent="0.35">
      <c r="A14" s="5" t="s">
        <v>742</v>
      </c>
      <c r="B14" s="6" t="s">
        <v>156</v>
      </c>
      <c r="C14" s="7">
        <v>1</v>
      </c>
      <c r="D14" s="7">
        <v>1</v>
      </c>
      <c r="E14" s="10">
        <v>1</v>
      </c>
      <c r="F14" s="7">
        <v>1</v>
      </c>
      <c r="G14" s="7">
        <v>1</v>
      </c>
      <c r="H14" s="7">
        <v>1</v>
      </c>
      <c r="I14" s="7">
        <v>1</v>
      </c>
      <c r="J14" s="7">
        <v>1</v>
      </c>
      <c r="K14" s="7">
        <v>1</v>
      </c>
      <c r="L14" s="7">
        <v>1</v>
      </c>
      <c r="M14" s="7">
        <v>1</v>
      </c>
      <c r="P14" s="19"/>
    </row>
    <row r="15" spans="1:26" ht="24.75" customHeight="1" thickBot="1" x14ac:dyDescent="0.35">
      <c r="A15" s="5" t="s">
        <v>742</v>
      </c>
      <c r="B15" s="6" t="s">
        <v>743</v>
      </c>
      <c r="C15" s="7">
        <v>1</v>
      </c>
      <c r="D15" s="7">
        <v>1</v>
      </c>
      <c r="E15" s="10">
        <v>1</v>
      </c>
      <c r="F15" s="7">
        <v>1</v>
      </c>
      <c r="G15" s="7">
        <v>1</v>
      </c>
      <c r="H15" s="7">
        <v>1</v>
      </c>
      <c r="I15" s="7">
        <v>1</v>
      </c>
      <c r="J15" s="7"/>
      <c r="K15" s="7">
        <v>1</v>
      </c>
      <c r="L15" s="7">
        <v>1</v>
      </c>
      <c r="M15" s="7">
        <v>1</v>
      </c>
      <c r="P15" s="19"/>
    </row>
    <row r="16" spans="1:26" ht="24.75" customHeight="1" thickBot="1" x14ac:dyDescent="0.35">
      <c r="A16" s="5" t="s">
        <v>744</v>
      </c>
      <c r="B16" s="6" t="s">
        <v>745</v>
      </c>
      <c r="C16" s="7">
        <v>1</v>
      </c>
      <c r="D16" s="7">
        <v>1</v>
      </c>
      <c r="E16" s="10">
        <v>1</v>
      </c>
      <c r="F16" s="7">
        <v>1</v>
      </c>
      <c r="G16" s="7">
        <v>1</v>
      </c>
      <c r="H16" s="7">
        <v>1</v>
      </c>
      <c r="I16" s="6"/>
      <c r="J16" s="7">
        <v>1</v>
      </c>
      <c r="K16" s="7">
        <v>1</v>
      </c>
      <c r="L16" s="7">
        <v>1</v>
      </c>
      <c r="M16" s="7">
        <v>1</v>
      </c>
      <c r="P16" s="19"/>
    </row>
    <row r="17" spans="1:27" ht="15.75" customHeight="1" thickBot="1" x14ac:dyDescent="0.35">
      <c r="A17" s="5" t="s">
        <v>746</v>
      </c>
      <c r="B17" s="6" t="s">
        <v>747</v>
      </c>
      <c r="C17" s="7">
        <v>1</v>
      </c>
      <c r="D17" s="7">
        <v>1</v>
      </c>
      <c r="E17" s="10">
        <v>1</v>
      </c>
      <c r="F17" s="7">
        <v>1</v>
      </c>
      <c r="G17" s="7">
        <v>1</v>
      </c>
      <c r="H17" s="7">
        <v>1</v>
      </c>
      <c r="I17" s="7">
        <v>1</v>
      </c>
      <c r="J17" s="7">
        <v>1</v>
      </c>
      <c r="K17" s="7"/>
      <c r="L17" s="7">
        <v>1</v>
      </c>
      <c r="M17" s="7">
        <v>1</v>
      </c>
      <c r="P17" s="19"/>
    </row>
    <row r="18" spans="1:27" ht="53.25" customHeight="1" thickBot="1" x14ac:dyDescent="0.35">
      <c r="A18" s="5" t="s">
        <v>26</v>
      </c>
      <c r="B18" s="6" t="s">
        <v>132</v>
      </c>
      <c r="C18" s="7">
        <v>1</v>
      </c>
      <c r="D18" s="7">
        <v>1</v>
      </c>
      <c r="E18" s="10">
        <v>1</v>
      </c>
      <c r="F18" s="6"/>
      <c r="G18" s="7">
        <v>1</v>
      </c>
      <c r="H18" s="7">
        <v>1</v>
      </c>
      <c r="I18" s="7">
        <v>1</v>
      </c>
      <c r="J18" s="7">
        <v>1</v>
      </c>
      <c r="K18" s="7">
        <v>1</v>
      </c>
      <c r="L18" s="7">
        <v>1</v>
      </c>
      <c r="M18" s="7">
        <v>1</v>
      </c>
      <c r="P18" s="19"/>
    </row>
    <row r="19" spans="1:27" ht="15.75" customHeight="1" thickBot="1" x14ac:dyDescent="0.35">
      <c r="A19" s="5" t="s">
        <v>26</v>
      </c>
      <c r="B19" s="6" t="s">
        <v>748</v>
      </c>
      <c r="C19" s="7">
        <v>1</v>
      </c>
      <c r="D19" s="7">
        <v>1</v>
      </c>
      <c r="E19" s="10">
        <v>1</v>
      </c>
      <c r="F19" s="6"/>
      <c r="G19" s="7">
        <v>1</v>
      </c>
      <c r="H19" s="7">
        <v>1</v>
      </c>
      <c r="I19" s="6"/>
      <c r="J19" s="7">
        <v>1</v>
      </c>
      <c r="K19" s="7">
        <v>1</v>
      </c>
      <c r="L19" s="7">
        <v>1</v>
      </c>
      <c r="M19" s="7">
        <v>1</v>
      </c>
      <c r="P19" s="19"/>
    </row>
    <row r="20" spans="1:27" ht="15.75" customHeight="1" thickBot="1" x14ac:dyDescent="0.35">
      <c r="A20" s="5" t="s">
        <v>52</v>
      </c>
      <c r="B20" s="6" t="s">
        <v>749</v>
      </c>
      <c r="C20" s="7">
        <v>1</v>
      </c>
      <c r="D20" s="7">
        <v>1</v>
      </c>
      <c r="E20" s="10">
        <v>1</v>
      </c>
      <c r="F20" s="7">
        <v>1</v>
      </c>
      <c r="G20" s="7">
        <v>1</v>
      </c>
      <c r="H20" s="7">
        <v>1</v>
      </c>
      <c r="I20" s="7">
        <v>1</v>
      </c>
      <c r="J20" s="7">
        <v>1</v>
      </c>
      <c r="K20" s="7"/>
      <c r="L20" s="7">
        <v>1</v>
      </c>
      <c r="M20" s="7">
        <v>1</v>
      </c>
      <c r="P20" s="19"/>
    </row>
    <row r="21" spans="1:27" ht="15.75" customHeight="1" thickBot="1" x14ac:dyDescent="0.35">
      <c r="A21" s="5" t="s">
        <v>26</v>
      </c>
      <c r="B21" s="6" t="s">
        <v>164</v>
      </c>
      <c r="C21" s="7">
        <v>1</v>
      </c>
      <c r="D21" s="7">
        <v>1</v>
      </c>
      <c r="E21" s="10">
        <v>1</v>
      </c>
      <c r="F21" s="7">
        <v>1</v>
      </c>
      <c r="G21" s="6"/>
      <c r="H21" s="6"/>
      <c r="I21" s="7">
        <v>1</v>
      </c>
      <c r="J21" s="7"/>
      <c r="K21" s="7">
        <v>1</v>
      </c>
      <c r="L21" s="7">
        <v>1</v>
      </c>
      <c r="M21" s="7">
        <v>1</v>
      </c>
      <c r="P21" s="19"/>
    </row>
    <row r="22" spans="1:27" ht="15.75" customHeight="1" thickBot="1" x14ac:dyDescent="0.35">
      <c r="A22" s="5" t="s">
        <v>26</v>
      </c>
      <c r="B22" s="6" t="s">
        <v>78</v>
      </c>
      <c r="C22" s="7">
        <v>1</v>
      </c>
      <c r="D22" s="7">
        <v>1</v>
      </c>
      <c r="E22" s="10"/>
      <c r="F22" s="7">
        <v>1</v>
      </c>
      <c r="G22" s="6"/>
      <c r="H22" s="7">
        <v>1</v>
      </c>
      <c r="I22" s="7">
        <v>1</v>
      </c>
      <c r="J22" s="7">
        <v>1</v>
      </c>
      <c r="K22" s="7">
        <v>1</v>
      </c>
      <c r="L22" s="7">
        <v>1</v>
      </c>
      <c r="M22" s="7">
        <v>1</v>
      </c>
      <c r="P22" s="19"/>
    </row>
    <row r="23" spans="1:27" ht="15.75" customHeight="1" thickBot="1" x14ac:dyDescent="0.35">
      <c r="A23" s="5" t="s">
        <v>26</v>
      </c>
      <c r="B23" s="6" t="s">
        <v>750</v>
      </c>
      <c r="C23" s="7">
        <v>1</v>
      </c>
      <c r="D23" s="7">
        <v>1</v>
      </c>
      <c r="E23" s="10">
        <v>1</v>
      </c>
      <c r="F23" s="7">
        <v>1</v>
      </c>
      <c r="G23" s="6"/>
      <c r="H23" s="7">
        <v>1</v>
      </c>
      <c r="I23" s="7">
        <v>1</v>
      </c>
      <c r="J23" s="7">
        <v>1</v>
      </c>
      <c r="K23" s="7">
        <v>1</v>
      </c>
      <c r="L23" s="7">
        <v>1</v>
      </c>
      <c r="M23" s="7">
        <v>1</v>
      </c>
    </row>
    <row r="24" spans="1:27" ht="15.75" customHeight="1" thickBot="1" x14ac:dyDescent="0.35">
      <c r="A24" s="5" t="s">
        <v>26</v>
      </c>
      <c r="B24" s="6" t="s">
        <v>751</v>
      </c>
      <c r="C24" s="7">
        <v>1</v>
      </c>
      <c r="D24" s="7">
        <v>1</v>
      </c>
      <c r="E24" s="10"/>
      <c r="F24" s="7">
        <v>1</v>
      </c>
      <c r="G24" s="7">
        <v>1</v>
      </c>
      <c r="H24" s="6"/>
      <c r="I24" s="6"/>
      <c r="J24" s="7"/>
      <c r="K24" s="7">
        <v>1</v>
      </c>
      <c r="L24" s="7">
        <v>1</v>
      </c>
      <c r="M24" s="7">
        <v>1</v>
      </c>
    </row>
    <row r="25" spans="1:27" ht="15.75" customHeight="1" thickBot="1" x14ac:dyDescent="0.35">
      <c r="A25" s="5" t="s">
        <v>26</v>
      </c>
      <c r="B25" s="6" t="s">
        <v>752</v>
      </c>
      <c r="C25" s="7">
        <v>1</v>
      </c>
      <c r="D25" s="7">
        <v>1</v>
      </c>
      <c r="E25" s="10">
        <v>1</v>
      </c>
      <c r="F25" s="7">
        <v>1</v>
      </c>
      <c r="G25" s="7">
        <v>1</v>
      </c>
      <c r="H25" s="7">
        <v>1</v>
      </c>
      <c r="I25" s="6"/>
      <c r="J25" s="7">
        <v>1</v>
      </c>
      <c r="K25" s="7">
        <v>1</v>
      </c>
      <c r="L25" s="7">
        <v>1</v>
      </c>
      <c r="M25" s="7">
        <v>1</v>
      </c>
    </row>
    <row r="26" spans="1:27" ht="15.75" customHeight="1" thickBot="1" x14ac:dyDescent="0.35">
      <c r="A26" s="5" t="s">
        <v>52</v>
      </c>
      <c r="B26" s="6" t="s">
        <v>753</v>
      </c>
      <c r="C26" s="7">
        <v>1</v>
      </c>
      <c r="D26" s="7">
        <v>1</v>
      </c>
      <c r="E26" s="10">
        <v>1</v>
      </c>
      <c r="F26" s="6"/>
      <c r="G26" s="6"/>
      <c r="H26" s="7">
        <v>1</v>
      </c>
      <c r="I26" s="7">
        <v>1</v>
      </c>
      <c r="J26" s="7">
        <v>1</v>
      </c>
      <c r="K26" s="7">
        <v>1</v>
      </c>
      <c r="L26" s="7">
        <v>1</v>
      </c>
      <c r="M26" s="7">
        <v>1</v>
      </c>
    </row>
    <row r="27" spans="1:27" ht="15.75" customHeight="1" thickBot="1" x14ac:dyDescent="0.35">
      <c r="A27" s="5" t="s">
        <v>26</v>
      </c>
      <c r="B27" s="6" t="s">
        <v>754</v>
      </c>
      <c r="C27" s="7">
        <v>1</v>
      </c>
      <c r="D27" s="7">
        <v>1</v>
      </c>
      <c r="E27" s="10">
        <v>1</v>
      </c>
      <c r="F27" s="7">
        <v>1</v>
      </c>
      <c r="G27" s="6"/>
      <c r="H27" s="7">
        <v>1</v>
      </c>
      <c r="I27" s="7">
        <v>1</v>
      </c>
      <c r="J27" s="7">
        <v>1</v>
      </c>
      <c r="K27" s="7">
        <v>1</v>
      </c>
      <c r="L27" s="7">
        <v>1</v>
      </c>
      <c r="M27" s="7">
        <v>1</v>
      </c>
      <c r="Y27" s="20"/>
      <c r="AA27" s="20"/>
    </row>
    <row r="28" spans="1:27" ht="15.75" customHeight="1" thickBot="1" x14ac:dyDescent="0.35">
      <c r="A28" s="5" t="s">
        <v>26</v>
      </c>
      <c r="B28" s="6" t="s">
        <v>755</v>
      </c>
      <c r="C28" s="7">
        <v>1</v>
      </c>
      <c r="D28" s="7">
        <v>1</v>
      </c>
      <c r="E28" s="10">
        <v>1</v>
      </c>
      <c r="F28" s="7">
        <v>1</v>
      </c>
      <c r="G28" s="7">
        <v>1</v>
      </c>
      <c r="H28" s="7">
        <v>1</v>
      </c>
      <c r="I28" s="7">
        <v>1</v>
      </c>
      <c r="J28" s="7">
        <v>1</v>
      </c>
      <c r="K28" s="7">
        <v>1</v>
      </c>
      <c r="L28" s="7">
        <v>1</v>
      </c>
      <c r="M28" s="7">
        <v>1</v>
      </c>
      <c r="O28" s="20" t="s">
        <v>193</v>
      </c>
      <c r="P28" s="24" t="s">
        <v>201</v>
      </c>
      <c r="Q28" s="20" t="s">
        <v>194</v>
      </c>
      <c r="R28" s="20" t="s">
        <v>195</v>
      </c>
      <c r="S28" s="20" t="s">
        <v>196</v>
      </c>
      <c r="T28" s="20" t="s">
        <v>197</v>
      </c>
      <c r="U28" s="20" t="s">
        <v>198</v>
      </c>
      <c r="V28" s="20" t="s">
        <v>199</v>
      </c>
    </row>
    <row r="29" spans="1:27" ht="15.75" customHeight="1" thickBot="1" x14ac:dyDescent="0.35">
      <c r="A29" s="5" t="s">
        <v>26</v>
      </c>
      <c r="B29" s="6" t="s">
        <v>756</v>
      </c>
      <c r="C29" s="7">
        <v>1</v>
      </c>
      <c r="D29" s="7">
        <v>1</v>
      </c>
      <c r="E29" s="10">
        <v>1</v>
      </c>
      <c r="F29" s="7">
        <v>1</v>
      </c>
      <c r="G29" s="7">
        <v>1</v>
      </c>
      <c r="H29" s="7">
        <v>1</v>
      </c>
      <c r="I29" s="7">
        <v>1</v>
      </c>
      <c r="J29" s="7">
        <v>1</v>
      </c>
      <c r="K29" s="7">
        <v>1</v>
      </c>
      <c r="L29" s="7">
        <v>1</v>
      </c>
      <c r="M29" s="7">
        <v>1</v>
      </c>
      <c r="O29" s="61" t="s">
        <v>5</v>
      </c>
      <c r="P29" s="29" t="s">
        <v>192</v>
      </c>
      <c r="Q29" s="23">
        <v>10</v>
      </c>
      <c r="R29" s="23">
        <v>29</v>
      </c>
      <c r="S29" s="23">
        <v>25</v>
      </c>
      <c r="T29" s="23">
        <v>27</v>
      </c>
      <c r="U29" s="23">
        <v>29</v>
      </c>
      <c r="V29" s="23">
        <v>11</v>
      </c>
    </row>
    <row r="30" spans="1:27" ht="15.75" customHeight="1" thickBot="1" x14ac:dyDescent="0.35">
      <c r="A30" s="5" t="s">
        <v>26</v>
      </c>
      <c r="B30" s="6" t="s">
        <v>757</v>
      </c>
      <c r="C30" s="7">
        <v>1</v>
      </c>
      <c r="D30" s="7">
        <v>1</v>
      </c>
      <c r="E30" s="10">
        <v>1</v>
      </c>
      <c r="F30" s="7">
        <v>1</v>
      </c>
      <c r="G30" s="7">
        <v>1</v>
      </c>
      <c r="H30" s="7">
        <v>1</v>
      </c>
      <c r="I30" s="7">
        <v>1</v>
      </c>
      <c r="J30" s="7">
        <v>1</v>
      </c>
      <c r="K30" s="7">
        <v>1</v>
      </c>
      <c r="L30" s="7">
        <v>1</v>
      </c>
      <c r="M30" s="7">
        <v>1</v>
      </c>
      <c r="O30" s="62"/>
      <c r="P30" s="28" t="s">
        <v>30</v>
      </c>
      <c r="Q30" s="21">
        <v>10</v>
      </c>
      <c r="R30" s="21">
        <v>30</v>
      </c>
      <c r="S30" s="21">
        <v>30</v>
      </c>
      <c r="T30" s="21">
        <v>30</v>
      </c>
      <c r="U30" s="21">
        <v>27</v>
      </c>
      <c r="V30" s="21">
        <v>14</v>
      </c>
    </row>
    <row r="31" spans="1:27" ht="15.75" customHeight="1" thickBot="1" x14ac:dyDescent="0.35">
      <c r="A31" s="5" t="s">
        <v>26</v>
      </c>
      <c r="B31" s="6" t="s">
        <v>758</v>
      </c>
      <c r="C31" s="7">
        <v>1</v>
      </c>
      <c r="D31" s="7">
        <v>1</v>
      </c>
      <c r="E31" s="10">
        <v>1</v>
      </c>
      <c r="F31" s="7">
        <v>1</v>
      </c>
      <c r="G31" s="7">
        <v>1</v>
      </c>
      <c r="H31" s="7">
        <v>1</v>
      </c>
      <c r="I31" s="7">
        <v>1</v>
      </c>
      <c r="J31" s="7">
        <v>1</v>
      </c>
      <c r="K31" s="7">
        <v>1</v>
      </c>
      <c r="L31" s="7">
        <v>1</v>
      </c>
      <c r="M31" s="7">
        <v>1</v>
      </c>
      <c r="O31" s="63" t="s">
        <v>8</v>
      </c>
      <c r="P31" s="30" t="s">
        <v>31</v>
      </c>
      <c r="Q31" s="21">
        <v>11</v>
      </c>
      <c r="R31" s="21">
        <v>28</v>
      </c>
      <c r="S31" s="21">
        <v>30</v>
      </c>
      <c r="T31" s="21">
        <v>29</v>
      </c>
      <c r="U31" s="21">
        <v>30</v>
      </c>
      <c r="V31" s="21">
        <v>11</v>
      </c>
    </row>
    <row r="32" spans="1:27" ht="15.75" customHeight="1" thickBot="1" x14ac:dyDescent="0.35">
      <c r="A32" s="5" t="s">
        <v>26</v>
      </c>
      <c r="B32" s="6" t="s">
        <v>759</v>
      </c>
      <c r="C32" s="56"/>
      <c r="D32" s="7">
        <v>1</v>
      </c>
      <c r="E32" s="10">
        <v>1</v>
      </c>
      <c r="F32" s="7">
        <v>1</v>
      </c>
      <c r="G32" s="7">
        <v>1</v>
      </c>
      <c r="H32" s="7">
        <v>1</v>
      </c>
      <c r="I32" s="7">
        <v>1</v>
      </c>
      <c r="J32" s="7">
        <v>1</v>
      </c>
      <c r="K32" s="7">
        <v>1</v>
      </c>
      <c r="L32" s="7">
        <v>1</v>
      </c>
      <c r="M32" s="7">
        <v>1</v>
      </c>
      <c r="O32" s="64"/>
      <c r="P32" s="31" t="s">
        <v>32</v>
      </c>
      <c r="Q32" s="21">
        <v>8</v>
      </c>
      <c r="R32" s="21">
        <v>25</v>
      </c>
      <c r="S32" s="21">
        <v>27</v>
      </c>
      <c r="T32" s="21">
        <v>26</v>
      </c>
      <c r="U32" s="21">
        <v>25</v>
      </c>
      <c r="V32" s="21">
        <v>9</v>
      </c>
    </row>
    <row r="33" spans="1:22" ht="15.75" customHeight="1" thickBot="1" x14ac:dyDescent="0.35">
      <c r="A33" s="5" t="s">
        <v>26</v>
      </c>
      <c r="B33" s="6" t="s">
        <v>138</v>
      </c>
      <c r="C33" s="7">
        <v>1</v>
      </c>
      <c r="D33" s="7">
        <v>1</v>
      </c>
      <c r="E33" s="10">
        <v>1</v>
      </c>
      <c r="F33" s="6"/>
      <c r="G33" s="7">
        <v>1</v>
      </c>
      <c r="H33" s="7">
        <v>1</v>
      </c>
      <c r="I33" s="7">
        <v>1</v>
      </c>
      <c r="J33" s="7">
        <v>1</v>
      </c>
      <c r="K33" s="7">
        <v>1</v>
      </c>
      <c r="L33" s="7">
        <v>1</v>
      </c>
      <c r="M33" s="7">
        <v>1</v>
      </c>
      <c r="O33" s="65"/>
      <c r="P33" s="28" t="s">
        <v>9</v>
      </c>
      <c r="Q33" s="21">
        <v>4</v>
      </c>
      <c r="R33" s="21">
        <v>22</v>
      </c>
      <c r="S33" s="21">
        <v>24</v>
      </c>
      <c r="T33" s="21">
        <v>26</v>
      </c>
      <c r="U33" s="21">
        <v>24</v>
      </c>
      <c r="V33" s="21">
        <v>10</v>
      </c>
    </row>
    <row r="34" spans="1:22" ht="15.75" customHeight="1" thickBot="1" x14ac:dyDescent="0.35">
      <c r="A34" s="5" t="s">
        <v>26</v>
      </c>
      <c r="B34" s="6" t="s">
        <v>760</v>
      </c>
      <c r="C34" s="7">
        <v>1</v>
      </c>
      <c r="D34" s="7">
        <v>1</v>
      </c>
      <c r="E34" s="10">
        <v>1</v>
      </c>
      <c r="F34" s="7">
        <v>1</v>
      </c>
      <c r="G34" s="6"/>
      <c r="H34" s="6"/>
      <c r="I34" s="7">
        <v>1</v>
      </c>
      <c r="J34" s="7">
        <v>1</v>
      </c>
      <c r="K34" s="7">
        <v>1</v>
      </c>
      <c r="L34" s="7">
        <v>1</v>
      </c>
      <c r="M34" s="7">
        <v>1</v>
      </c>
      <c r="O34" s="66" t="s">
        <v>10</v>
      </c>
      <c r="P34" s="30" t="s">
        <v>33</v>
      </c>
      <c r="Q34" s="21">
        <v>6</v>
      </c>
      <c r="R34" s="21">
        <v>25</v>
      </c>
      <c r="S34" s="21">
        <v>29</v>
      </c>
      <c r="T34" s="21">
        <v>26</v>
      </c>
      <c r="U34" s="21">
        <v>20</v>
      </c>
      <c r="V34" s="21">
        <v>11</v>
      </c>
    </row>
    <row r="35" spans="1:22" ht="15.75" customHeight="1" thickBot="1" x14ac:dyDescent="0.35">
      <c r="A35" s="5" t="s">
        <v>26</v>
      </c>
      <c r="B35" s="6" t="s">
        <v>761</v>
      </c>
      <c r="C35" s="7">
        <v>1</v>
      </c>
      <c r="D35" s="7">
        <v>1</v>
      </c>
      <c r="E35" s="10">
        <v>1</v>
      </c>
      <c r="F35" s="7">
        <v>1</v>
      </c>
      <c r="G35" s="7">
        <v>1</v>
      </c>
      <c r="H35" s="7">
        <v>1</v>
      </c>
      <c r="I35" s="7">
        <v>1</v>
      </c>
      <c r="J35" s="7"/>
      <c r="K35" s="7">
        <v>1</v>
      </c>
      <c r="L35" s="7">
        <v>1</v>
      </c>
      <c r="M35" s="7">
        <v>1</v>
      </c>
      <c r="O35" s="67"/>
      <c r="P35" s="27" t="s">
        <v>25</v>
      </c>
      <c r="Q35" s="21">
        <v>11</v>
      </c>
      <c r="R35" s="21">
        <v>25</v>
      </c>
      <c r="S35" s="21">
        <v>22</v>
      </c>
      <c r="T35" s="21">
        <v>29</v>
      </c>
      <c r="U35" s="21">
        <v>29</v>
      </c>
      <c r="V35" s="21">
        <v>11</v>
      </c>
    </row>
    <row r="36" spans="1:22" ht="15.75" customHeight="1" thickBot="1" x14ac:dyDescent="0.35">
      <c r="A36" s="5" t="s">
        <v>26</v>
      </c>
      <c r="B36" s="6" t="s">
        <v>762</v>
      </c>
      <c r="C36" s="7">
        <v>1</v>
      </c>
      <c r="D36" s="7">
        <v>1</v>
      </c>
      <c r="E36" s="10">
        <v>1</v>
      </c>
      <c r="F36" s="7">
        <v>1</v>
      </c>
      <c r="G36" s="7">
        <v>1</v>
      </c>
      <c r="H36" s="7">
        <v>1</v>
      </c>
      <c r="I36" s="7">
        <v>1</v>
      </c>
      <c r="J36" s="7">
        <v>1</v>
      </c>
      <c r="K36" s="7">
        <v>1</v>
      </c>
      <c r="L36" s="7">
        <v>1</v>
      </c>
      <c r="M36" s="7">
        <v>1</v>
      </c>
      <c r="O36" s="67"/>
      <c r="P36" s="27" t="s">
        <v>10</v>
      </c>
      <c r="Q36" s="21">
        <v>10</v>
      </c>
      <c r="R36" s="21">
        <v>24</v>
      </c>
      <c r="S36" s="21">
        <v>30</v>
      </c>
      <c r="T36" s="21">
        <v>29</v>
      </c>
      <c r="U36" s="21">
        <v>19</v>
      </c>
      <c r="V36" s="21">
        <v>14</v>
      </c>
    </row>
    <row r="37" spans="1:22" ht="15.75" customHeight="1" thickBot="1" x14ac:dyDescent="0.35">
      <c r="A37" s="5" t="s">
        <v>26</v>
      </c>
      <c r="B37" s="6" t="s">
        <v>763</v>
      </c>
      <c r="C37" s="7">
        <v>1</v>
      </c>
      <c r="D37" s="7">
        <v>1</v>
      </c>
      <c r="E37" s="10">
        <v>1</v>
      </c>
      <c r="F37" s="7">
        <v>1</v>
      </c>
      <c r="G37" s="7">
        <v>1</v>
      </c>
      <c r="H37" s="7">
        <v>1</v>
      </c>
      <c r="I37" s="7">
        <v>1</v>
      </c>
      <c r="J37" s="7"/>
      <c r="K37" s="7">
        <v>1</v>
      </c>
      <c r="L37" s="7">
        <v>1</v>
      </c>
      <c r="M37" s="7">
        <v>1</v>
      </c>
      <c r="O37" s="67"/>
      <c r="P37" s="27" t="s">
        <v>34</v>
      </c>
      <c r="Q37" s="21">
        <v>0</v>
      </c>
      <c r="R37" s="21">
        <v>28</v>
      </c>
      <c r="S37" s="21">
        <v>17</v>
      </c>
      <c r="T37" s="21">
        <v>22</v>
      </c>
      <c r="U37" s="21">
        <v>19</v>
      </c>
      <c r="V37" s="21">
        <v>9</v>
      </c>
    </row>
    <row r="38" spans="1:22" ht="15.75" customHeight="1" thickBot="1" x14ac:dyDescent="0.35">
      <c r="A38" s="5" t="s">
        <v>26</v>
      </c>
      <c r="B38" s="6" t="s">
        <v>764</v>
      </c>
      <c r="C38" s="7">
        <v>1</v>
      </c>
      <c r="D38" s="7">
        <v>1</v>
      </c>
      <c r="E38" s="10">
        <v>1</v>
      </c>
      <c r="F38" s="7">
        <v>1</v>
      </c>
      <c r="G38" s="7">
        <v>1</v>
      </c>
      <c r="H38" s="6"/>
      <c r="I38" s="7">
        <v>1</v>
      </c>
      <c r="J38" s="7">
        <v>1</v>
      </c>
      <c r="K38" s="7">
        <v>1</v>
      </c>
      <c r="L38" s="7">
        <v>1</v>
      </c>
      <c r="M38" s="7">
        <v>1</v>
      </c>
      <c r="O38" s="68"/>
      <c r="P38" s="28" t="s">
        <v>35</v>
      </c>
      <c r="Q38" s="21">
        <v>9</v>
      </c>
      <c r="R38" s="21">
        <v>30</v>
      </c>
      <c r="S38" s="21">
        <v>28</v>
      </c>
      <c r="T38" s="21">
        <v>26</v>
      </c>
      <c r="U38" s="21">
        <v>28</v>
      </c>
      <c r="V38" s="21">
        <v>11</v>
      </c>
    </row>
    <row r="39" spans="1:22" ht="15.75" customHeight="1" thickBot="1" x14ac:dyDescent="0.35">
      <c r="A39" s="5" t="s">
        <v>26</v>
      </c>
      <c r="B39" s="6" t="s">
        <v>765</v>
      </c>
      <c r="C39" s="7">
        <v>1</v>
      </c>
      <c r="D39" s="7">
        <v>1</v>
      </c>
      <c r="E39" s="10">
        <v>1</v>
      </c>
      <c r="F39" s="7">
        <v>1</v>
      </c>
      <c r="G39" s="6"/>
      <c r="H39" s="7">
        <v>1</v>
      </c>
      <c r="I39" s="7">
        <v>1</v>
      </c>
      <c r="J39" s="7">
        <v>1</v>
      </c>
      <c r="K39" s="7">
        <v>1</v>
      </c>
      <c r="L39" s="7">
        <v>1</v>
      </c>
      <c r="M39" s="7">
        <v>1</v>
      </c>
      <c r="O39" s="69" t="s">
        <v>200</v>
      </c>
      <c r="P39" s="30" t="s">
        <v>36</v>
      </c>
      <c r="Q39" s="21">
        <v>8</v>
      </c>
      <c r="R39" s="21">
        <v>29</v>
      </c>
      <c r="S39" s="21">
        <v>30</v>
      </c>
      <c r="T39" s="21">
        <v>29</v>
      </c>
      <c r="U39" s="21">
        <v>27</v>
      </c>
      <c r="V39" s="21">
        <v>12</v>
      </c>
    </row>
    <row r="40" spans="1:22" ht="15.75" customHeight="1" thickBot="1" x14ac:dyDescent="0.35">
      <c r="A40" s="5" t="s">
        <v>26</v>
      </c>
      <c r="B40" s="6" t="s">
        <v>766</v>
      </c>
      <c r="C40" s="7">
        <v>1</v>
      </c>
      <c r="D40" s="7">
        <v>1</v>
      </c>
      <c r="E40" s="10">
        <v>1</v>
      </c>
      <c r="F40" s="7">
        <v>1</v>
      </c>
      <c r="G40" s="7">
        <v>1</v>
      </c>
      <c r="H40" s="7">
        <v>1</v>
      </c>
      <c r="I40" s="6"/>
      <c r="J40" s="7">
        <v>1</v>
      </c>
      <c r="K40" s="7">
        <v>1</v>
      </c>
      <c r="L40" s="7">
        <v>1</v>
      </c>
      <c r="M40" s="7">
        <v>1</v>
      </c>
      <c r="O40" s="70"/>
      <c r="P40" s="58" t="s">
        <v>37</v>
      </c>
      <c r="Q40" s="59">
        <v>2</v>
      </c>
      <c r="R40" s="59">
        <v>17</v>
      </c>
      <c r="S40" s="59">
        <v>14</v>
      </c>
      <c r="T40" s="59">
        <v>9</v>
      </c>
      <c r="U40" s="59">
        <v>7</v>
      </c>
      <c r="V40" s="59">
        <v>4</v>
      </c>
    </row>
    <row r="41" spans="1:22" ht="15.75" customHeight="1" thickBot="1" x14ac:dyDescent="0.35">
      <c r="A41" s="5" t="s">
        <v>26</v>
      </c>
      <c r="B41" s="6" t="s">
        <v>767</v>
      </c>
      <c r="C41" s="7">
        <v>1</v>
      </c>
      <c r="D41" s="7">
        <v>1</v>
      </c>
      <c r="E41" s="10">
        <v>1</v>
      </c>
      <c r="F41" s="7">
        <v>1</v>
      </c>
      <c r="G41" s="6"/>
      <c r="H41" s="7">
        <v>1</v>
      </c>
      <c r="I41" s="7">
        <v>1</v>
      </c>
      <c r="J41" s="7">
        <v>1</v>
      </c>
      <c r="K41" s="7">
        <v>1</v>
      </c>
      <c r="L41" s="7">
        <v>1</v>
      </c>
      <c r="M41" s="7">
        <v>1</v>
      </c>
    </row>
    <row r="42" spans="1:22" ht="24.75" customHeight="1" thickBot="1" x14ac:dyDescent="0.35">
      <c r="A42" s="5" t="s">
        <v>742</v>
      </c>
      <c r="B42" s="6" t="s">
        <v>768</v>
      </c>
      <c r="C42" s="7">
        <v>1</v>
      </c>
      <c r="D42" s="7">
        <v>1</v>
      </c>
      <c r="E42" s="10">
        <v>1</v>
      </c>
      <c r="F42" s="7">
        <v>1</v>
      </c>
      <c r="G42" s="7">
        <v>1</v>
      </c>
      <c r="H42" s="7">
        <v>1</v>
      </c>
      <c r="I42" s="7">
        <v>1</v>
      </c>
      <c r="J42" s="7"/>
      <c r="K42" s="7">
        <v>1</v>
      </c>
      <c r="L42" s="7">
        <v>1</v>
      </c>
      <c r="M42" s="7">
        <v>1</v>
      </c>
    </row>
    <row r="43" spans="1:22" ht="15" thickBot="1" x14ac:dyDescent="0.35">
      <c r="A43" s="5" t="s">
        <v>81</v>
      </c>
      <c r="B43" s="6" t="s">
        <v>769</v>
      </c>
      <c r="C43" s="7">
        <v>1</v>
      </c>
      <c r="D43" s="7">
        <v>1</v>
      </c>
      <c r="E43" s="10">
        <v>1</v>
      </c>
      <c r="F43" s="7">
        <v>1</v>
      </c>
      <c r="G43" s="7">
        <v>1</v>
      </c>
      <c r="H43" s="7">
        <v>1</v>
      </c>
      <c r="I43" s="7"/>
      <c r="J43" s="7">
        <v>1</v>
      </c>
      <c r="K43" s="7">
        <v>1</v>
      </c>
      <c r="L43" s="7">
        <v>1</v>
      </c>
      <c r="M43" s="7">
        <v>1</v>
      </c>
    </row>
    <row r="44" spans="1:22" ht="36.6" thickBot="1" x14ac:dyDescent="0.35">
      <c r="A44" s="5" t="s">
        <v>770</v>
      </c>
      <c r="B44" s="6" t="s">
        <v>771</v>
      </c>
      <c r="C44" s="7">
        <v>1</v>
      </c>
      <c r="D44" s="7">
        <v>1</v>
      </c>
      <c r="E44" s="10">
        <v>1</v>
      </c>
      <c r="F44" s="7">
        <v>1</v>
      </c>
      <c r="G44" s="7">
        <v>1</v>
      </c>
      <c r="H44" s="7">
        <v>1</v>
      </c>
      <c r="I44" s="7">
        <v>1</v>
      </c>
      <c r="J44" s="7">
        <v>1</v>
      </c>
      <c r="K44" s="7"/>
      <c r="L44" s="7">
        <v>1</v>
      </c>
      <c r="M44" s="7">
        <v>1</v>
      </c>
    </row>
    <row r="45" spans="1:22" ht="24.6" thickBot="1" x14ac:dyDescent="0.35">
      <c r="A45" s="5" t="s">
        <v>772</v>
      </c>
      <c r="B45" s="6" t="s">
        <v>773</v>
      </c>
      <c r="C45" s="7">
        <v>1</v>
      </c>
      <c r="D45" s="7">
        <v>1</v>
      </c>
      <c r="E45" s="10">
        <v>1</v>
      </c>
      <c r="F45" s="7"/>
      <c r="G45" s="7"/>
      <c r="H45" s="7">
        <v>1</v>
      </c>
      <c r="I45" s="7">
        <v>1</v>
      </c>
      <c r="J45" s="7">
        <v>1</v>
      </c>
      <c r="K45" s="7"/>
      <c r="L45" s="7">
        <v>1</v>
      </c>
      <c r="M45" s="7">
        <v>1</v>
      </c>
    </row>
    <row r="46" spans="1:22" ht="15" thickBot="1" x14ac:dyDescent="0.35">
      <c r="A46" s="5" t="s">
        <v>81</v>
      </c>
      <c r="B46" s="6" t="s">
        <v>774</v>
      </c>
      <c r="C46" s="7">
        <v>1</v>
      </c>
      <c r="D46" s="7">
        <v>1</v>
      </c>
      <c r="E46" s="10">
        <v>1</v>
      </c>
      <c r="F46" s="7">
        <v>1</v>
      </c>
      <c r="G46" s="7">
        <v>1</v>
      </c>
      <c r="H46" s="7">
        <v>1</v>
      </c>
      <c r="I46" s="7"/>
      <c r="J46" s="7">
        <v>1</v>
      </c>
      <c r="K46" s="7">
        <v>1</v>
      </c>
      <c r="L46" s="7">
        <v>1</v>
      </c>
      <c r="M46" s="7">
        <v>1</v>
      </c>
    </row>
    <row r="47" spans="1:22" ht="15" thickBot="1" x14ac:dyDescent="0.35">
      <c r="A47" s="5" t="s">
        <v>81</v>
      </c>
      <c r="B47" s="6" t="s">
        <v>775</v>
      </c>
      <c r="C47" s="7">
        <v>1</v>
      </c>
      <c r="D47" s="7">
        <v>1</v>
      </c>
      <c r="E47" s="10">
        <v>1</v>
      </c>
      <c r="F47" s="7">
        <v>1</v>
      </c>
      <c r="G47" s="7">
        <v>1</v>
      </c>
      <c r="H47" s="7">
        <v>1</v>
      </c>
      <c r="I47" s="7">
        <v>1</v>
      </c>
      <c r="J47" s="7">
        <v>1</v>
      </c>
      <c r="K47" s="7"/>
      <c r="L47" s="7">
        <v>1</v>
      </c>
      <c r="M47" s="7">
        <v>1</v>
      </c>
    </row>
    <row r="48" spans="1:22" ht="15" thickBot="1" x14ac:dyDescent="0.35">
      <c r="A48" s="5" t="s">
        <v>81</v>
      </c>
      <c r="B48" s="6" t="s">
        <v>776</v>
      </c>
      <c r="C48" s="7">
        <v>1</v>
      </c>
      <c r="D48" s="7">
        <v>1</v>
      </c>
      <c r="E48" s="10">
        <v>1</v>
      </c>
      <c r="F48" s="7">
        <v>1</v>
      </c>
      <c r="G48" s="7">
        <v>1</v>
      </c>
      <c r="H48" s="7">
        <v>1</v>
      </c>
      <c r="I48" s="7">
        <v>1</v>
      </c>
      <c r="J48" s="7">
        <v>1</v>
      </c>
      <c r="K48" s="7">
        <v>1</v>
      </c>
      <c r="L48" s="7">
        <v>1</v>
      </c>
      <c r="M48" s="7">
        <v>1</v>
      </c>
    </row>
    <row r="49" spans="1:13" ht="15" thickBot="1" x14ac:dyDescent="0.35">
      <c r="A49" s="5" t="s">
        <v>81</v>
      </c>
      <c r="B49" s="6" t="s">
        <v>104</v>
      </c>
      <c r="C49" s="7">
        <v>1</v>
      </c>
      <c r="D49" s="7">
        <v>1</v>
      </c>
      <c r="E49" s="10">
        <v>1</v>
      </c>
      <c r="F49" s="7">
        <v>1</v>
      </c>
      <c r="G49" s="7">
        <v>1</v>
      </c>
      <c r="H49" s="7">
        <v>1</v>
      </c>
      <c r="I49" s="7">
        <v>1</v>
      </c>
      <c r="J49" s="7">
        <v>1</v>
      </c>
      <c r="K49" s="7">
        <v>1</v>
      </c>
      <c r="L49" s="7">
        <v>1</v>
      </c>
      <c r="M49" s="7">
        <v>1</v>
      </c>
    </row>
    <row r="50" spans="1:13" ht="15" thickBot="1" x14ac:dyDescent="0.35">
      <c r="A50" s="5" t="s">
        <v>81</v>
      </c>
      <c r="B50" s="6" t="s">
        <v>777</v>
      </c>
      <c r="C50" s="7">
        <v>1</v>
      </c>
      <c r="D50" s="7">
        <v>1</v>
      </c>
      <c r="E50" s="10">
        <v>1</v>
      </c>
      <c r="F50" s="7"/>
      <c r="G50" s="7">
        <v>1</v>
      </c>
      <c r="H50" s="7">
        <v>1</v>
      </c>
      <c r="I50" s="7">
        <v>1</v>
      </c>
      <c r="J50" s="7">
        <v>1</v>
      </c>
      <c r="K50" s="7"/>
      <c r="L50" s="7">
        <v>1</v>
      </c>
      <c r="M50" s="7">
        <v>1</v>
      </c>
    </row>
    <row r="51" spans="1:13" ht="15" thickBot="1" x14ac:dyDescent="0.35">
      <c r="A51" s="5" t="s">
        <v>81</v>
      </c>
      <c r="B51" s="6" t="s">
        <v>778</v>
      </c>
      <c r="C51" s="7">
        <v>1</v>
      </c>
      <c r="D51" s="7">
        <v>1</v>
      </c>
      <c r="E51" s="10">
        <v>1</v>
      </c>
      <c r="F51" s="7">
        <v>1</v>
      </c>
      <c r="G51" s="7">
        <v>1</v>
      </c>
      <c r="H51" s="7">
        <v>1</v>
      </c>
      <c r="I51" s="7">
        <v>1</v>
      </c>
      <c r="J51" s="7">
        <v>1</v>
      </c>
      <c r="K51" s="7">
        <v>1</v>
      </c>
      <c r="L51" s="7">
        <v>1</v>
      </c>
      <c r="M51" s="7">
        <v>1</v>
      </c>
    </row>
    <row r="52" spans="1:13" ht="15" thickBot="1" x14ac:dyDescent="0.35">
      <c r="A52" s="5" t="s">
        <v>81</v>
      </c>
      <c r="B52" s="6" t="s">
        <v>779</v>
      </c>
      <c r="C52" s="7">
        <v>1</v>
      </c>
      <c r="D52" s="7">
        <v>1</v>
      </c>
      <c r="E52" s="10">
        <v>1</v>
      </c>
      <c r="F52" s="7">
        <v>1</v>
      </c>
      <c r="G52" s="6"/>
      <c r="H52" s="7">
        <v>1</v>
      </c>
      <c r="I52" s="6"/>
      <c r="J52" s="7">
        <v>1</v>
      </c>
      <c r="K52" s="7">
        <v>1</v>
      </c>
      <c r="L52" s="7">
        <v>1</v>
      </c>
      <c r="M52" s="7">
        <v>1</v>
      </c>
    </row>
    <row r="53" spans="1:13" ht="15" thickBot="1" x14ac:dyDescent="0.35">
      <c r="A53" s="5" t="s">
        <v>81</v>
      </c>
      <c r="B53" s="6" t="s">
        <v>780</v>
      </c>
      <c r="C53" s="6"/>
      <c r="D53" s="7">
        <v>1</v>
      </c>
      <c r="E53" s="10">
        <v>1</v>
      </c>
      <c r="F53" s="7">
        <v>1</v>
      </c>
      <c r="G53" s="6"/>
      <c r="H53" s="7">
        <v>1</v>
      </c>
      <c r="I53" s="6"/>
      <c r="J53" s="7">
        <v>1</v>
      </c>
      <c r="K53" s="7"/>
      <c r="L53" s="7"/>
      <c r="M53" s="7">
        <v>1</v>
      </c>
    </row>
    <row r="54" spans="1:13" ht="15" thickBot="1" x14ac:dyDescent="0.35">
      <c r="A54" s="5" t="s">
        <v>81</v>
      </c>
      <c r="B54" s="6" t="s">
        <v>781</v>
      </c>
      <c r="C54" s="7">
        <v>1</v>
      </c>
      <c r="D54" s="7">
        <v>1</v>
      </c>
      <c r="E54" s="10">
        <v>1</v>
      </c>
      <c r="F54" s="7">
        <v>1</v>
      </c>
      <c r="G54" s="6"/>
      <c r="H54" s="7">
        <v>1</v>
      </c>
      <c r="I54" s="7">
        <v>1</v>
      </c>
      <c r="J54" s="7">
        <v>1</v>
      </c>
      <c r="K54" s="7">
        <v>1</v>
      </c>
      <c r="L54" s="7">
        <v>1</v>
      </c>
      <c r="M54" s="7">
        <v>1</v>
      </c>
    </row>
    <row r="55" spans="1:13" ht="15" thickBot="1" x14ac:dyDescent="0.35">
      <c r="A55" s="5" t="s">
        <v>81</v>
      </c>
      <c r="B55" s="6" t="s">
        <v>782</v>
      </c>
      <c r="C55" s="7">
        <v>1</v>
      </c>
      <c r="D55" s="7">
        <v>1</v>
      </c>
      <c r="E55" s="10">
        <v>1</v>
      </c>
      <c r="F55" s="7">
        <v>1</v>
      </c>
      <c r="G55" s="7">
        <v>1</v>
      </c>
      <c r="H55" s="7">
        <v>1</v>
      </c>
      <c r="I55" s="7">
        <v>1</v>
      </c>
      <c r="J55" s="7">
        <v>1</v>
      </c>
      <c r="K55" s="7">
        <v>1</v>
      </c>
      <c r="L55" s="7">
        <v>1</v>
      </c>
      <c r="M55" s="7">
        <v>1</v>
      </c>
    </row>
    <row r="56" spans="1:13" ht="15" thickBot="1" x14ac:dyDescent="0.35">
      <c r="A56" s="5" t="s">
        <v>81</v>
      </c>
      <c r="B56" s="6" t="s">
        <v>140</v>
      </c>
      <c r="C56" s="7">
        <v>1</v>
      </c>
      <c r="D56" s="7">
        <v>1</v>
      </c>
      <c r="E56" s="10">
        <v>1</v>
      </c>
      <c r="F56" s="7">
        <v>1</v>
      </c>
      <c r="G56" s="7">
        <v>1</v>
      </c>
      <c r="H56" s="7">
        <v>1</v>
      </c>
      <c r="I56" s="7">
        <v>1</v>
      </c>
      <c r="J56" s="7">
        <v>1</v>
      </c>
      <c r="K56" s="7"/>
      <c r="L56" s="7">
        <v>1</v>
      </c>
      <c r="M56" s="7">
        <v>1</v>
      </c>
    </row>
    <row r="57" spans="1:13" ht="15" thickBot="1" x14ac:dyDescent="0.35">
      <c r="A57" s="5" t="s">
        <v>81</v>
      </c>
      <c r="B57" s="6" t="s">
        <v>783</v>
      </c>
      <c r="C57" s="7">
        <v>1</v>
      </c>
      <c r="D57" s="7">
        <v>1</v>
      </c>
      <c r="E57" s="10">
        <v>1</v>
      </c>
      <c r="F57" s="7">
        <v>1</v>
      </c>
      <c r="G57" s="7">
        <v>1</v>
      </c>
      <c r="H57" s="7">
        <v>1</v>
      </c>
      <c r="I57" s="7">
        <v>1</v>
      </c>
      <c r="J57" s="7">
        <v>1</v>
      </c>
      <c r="K57" s="7"/>
      <c r="L57" s="7">
        <v>1</v>
      </c>
      <c r="M57" s="7">
        <v>1</v>
      </c>
    </row>
    <row r="58" spans="1:13" ht="15" thickBot="1" x14ac:dyDescent="0.35">
      <c r="A58" s="5" t="s">
        <v>81</v>
      </c>
      <c r="B58" s="6" t="s">
        <v>150</v>
      </c>
      <c r="C58" s="7">
        <v>1</v>
      </c>
      <c r="D58" s="7">
        <v>1</v>
      </c>
      <c r="E58" s="10">
        <v>1</v>
      </c>
      <c r="F58" s="7">
        <v>1</v>
      </c>
      <c r="G58" s="7">
        <v>1</v>
      </c>
      <c r="H58" s="7">
        <v>1</v>
      </c>
      <c r="I58" s="7">
        <v>1</v>
      </c>
      <c r="J58" s="7">
        <v>1</v>
      </c>
      <c r="K58" s="7">
        <v>1</v>
      </c>
      <c r="L58" s="7">
        <v>1</v>
      </c>
      <c r="M58" s="7">
        <v>1</v>
      </c>
    </row>
    <row r="59" spans="1:13" ht="15" thickBot="1" x14ac:dyDescent="0.35">
      <c r="A59" s="5" t="s">
        <v>81</v>
      </c>
      <c r="B59" s="6" t="s">
        <v>784</v>
      </c>
      <c r="C59" s="7">
        <v>1</v>
      </c>
      <c r="D59" s="7">
        <v>1</v>
      </c>
      <c r="E59" s="10">
        <v>1</v>
      </c>
      <c r="F59" s="7">
        <v>1</v>
      </c>
      <c r="G59" s="7">
        <v>1</v>
      </c>
      <c r="H59" s="7">
        <v>1</v>
      </c>
      <c r="I59" s="7">
        <v>1</v>
      </c>
      <c r="J59" s="7">
        <v>1</v>
      </c>
      <c r="K59" s="7">
        <v>1</v>
      </c>
      <c r="L59" s="7">
        <v>1</v>
      </c>
      <c r="M59" s="7">
        <v>1</v>
      </c>
    </row>
    <row r="60" spans="1:13" ht="15" thickBot="1" x14ac:dyDescent="0.35">
      <c r="A60" s="5" t="s">
        <v>81</v>
      </c>
      <c r="B60" s="6" t="s">
        <v>130</v>
      </c>
      <c r="C60" s="7">
        <v>1</v>
      </c>
      <c r="D60" s="7">
        <v>1</v>
      </c>
      <c r="E60" s="10">
        <v>1</v>
      </c>
      <c r="F60" s="7">
        <v>1</v>
      </c>
      <c r="G60" s="7">
        <v>1</v>
      </c>
      <c r="H60" s="7">
        <v>1</v>
      </c>
      <c r="I60" s="7">
        <v>1</v>
      </c>
      <c r="J60" s="7">
        <v>1</v>
      </c>
      <c r="K60" s="7"/>
      <c r="L60" s="7">
        <v>1</v>
      </c>
      <c r="M60" s="7">
        <v>1</v>
      </c>
    </row>
    <row r="61" spans="1:13" ht="15" thickBot="1" x14ac:dyDescent="0.35">
      <c r="A61" s="5" t="s">
        <v>81</v>
      </c>
      <c r="B61" s="6" t="s">
        <v>785</v>
      </c>
      <c r="C61" s="7">
        <v>1</v>
      </c>
      <c r="D61" s="7">
        <v>1</v>
      </c>
      <c r="E61" s="10">
        <v>1</v>
      </c>
      <c r="F61" s="7">
        <v>1</v>
      </c>
      <c r="G61" s="7">
        <v>1</v>
      </c>
      <c r="H61" s="7">
        <v>1</v>
      </c>
      <c r="I61" s="6"/>
      <c r="J61" s="7">
        <v>1</v>
      </c>
      <c r="K61" s="7">
        <v>1</v>
      </c>
      <c r="L61" s="7">
        <v>1</v>
      </c>
      <c r="M61" s="7">
        <v>1</v>
      </c>
    </row>
    <row r="62" spans="1:13" ht="15" thickBot="1" x14ac:dyDescent="0.35">
      <c r="A62" s="5" t="s">
        <v>81</v>
      </c>
      <c r="B62" s="6" t="s">
        <v>68</v>
      </c>
      <c r="C62" s="7">
        <v>1</v>
      </c>
      <c r="D62" s="7">
        <v>1</v>
      </c>
      <c r="E62" s="10">
        <v>1</v>
      </c>
      <c r="F62" s="7">
        <v>1</v>
      </c>
      <c r="G62" s="7">
        <v>1</v>
      </c>
      <c r="H62" s="7">
        <v>1</v>
      </c>
      <c r="I62" s="7">
        <v>1</v>
      </c>
      <c r="J62" s="7">
        <v>1</v>
      </c>
      <c r="K62" s="7">
        <v>1</v>
      </c>
      <c r="L62" s="7">
        <v>1</v>
      </c>
      <c r="M62" s="7">
        <v>1</v>
      </c>
    </row>
    <row r="63" spans="1:13" ht="15" thickBot="1" x14ac:dyDescent="0.35">
      <c r="A63" s="5" t="s">
        <v>81</v>
      </c>
      <c r="B63" s="6" t="s">
        <v>786</v>
      </c>
      <c r="C63" s="7">
        <v>1</v>
      </c>
      <c r="D63" s="7">
        <v>1</v>
      </c>
      <c r="E63" s="10">
        <v>1</v>
      </c>
      <c r="F63" s="6"/>
      <c r="G63" s="7">
        <v>1</v>
      </c>
      <c r="H63" s="7">
        <v>1</v>
      </c>
      <c r="I63" s="7">
        <v>1</v>
      </c>
      <c r="J63" s="7">
        <v>1</v>
      </c>
      <c r="K63" s="7">
        <v>1</v>
      </c>
      <c r="L63" s="7">
        <v>1</v>
      </c>
      <c r="M63" s="7">
        <v>1</v>
      </c>
    </row>
    <row r="64" spans="1:13" ht="15" thickBot="1" x14ac:dyDescent="0.35">
      <c r="A64" s="5" t="s">
        <v>81</v>
      </c>
      <c r="B64" s="6" t="s">
        <v>787</v>
      </c>
      <c r="C64" s="6"/>
      <c r="D64" s="7">
        <v>1</v>
      </c>
      <c r="E64" s="10">
        <v>1</v>
      </c>
      <c r="F64" s="7">
        <v>1</v>
      </c>
      <c r="G64" s="7">
        <v>1</v>
      </c>
      <c r="H64" s="7">
        <v>1</v>
      </c>
      <c r="I64" s="6"/>
      <c r="J64" s="7">
        <v>1</v>
      </c>
      <c r="K64" s="7"/>
      <c r="L64" s="7"/>
      <c r="M64" s="7">
        <v>1</v>
      </c>
    </row>
    <row r="65" spans="1:13" ht="15" thickBot="1" x14ac:dyDescent="0.35">
      <c r="A65" s="5" t="s">
        <v>81</v>
      </c>
      <c r="B65" s="6" t="s">
        <v>147</v>
      </c>
      <c r="C65" s="7">
        <v>1</v>
      </c>
      <c r="D65" s="7">
        <v>1</v>
      </c>
      <c r="E65" s="10">
        <v>1</v>
      </c>
      <c r="F65" s="7">
        <v>1</v>
      </c>
      <c r="G65" s="7">
        <v>1</v>
      </c>
      <c r="H65" s="7">
        <v>1</v>
      </c>
      <c r="I65" s="7">
        <v>1</v>
      </c>
      <c r="J65" s="7">
        <v>1</v>
      </c>
      <c r="K65" s="7"/>
      <c r="L65" s="7">
        <v>1</v>
      </c>
      <c r="M65" s="7">
        <v>1</v>
      </c>
    </row>
    <row r="66" spans="1:13" ht="15" thickBot="1" x14ac:dyDescent="0.35">
      <c r="A66" s="5" t="s">
        <v>81</v>
      </c>
      <c r="B66" s="6" t="s">
        <v>40</v>
      </c>
      <c r="C66" s="6"/>
      <c r="D66" s="7">
        <v>1</v>
      </c>
      <c r="E66" s="10">
        <v>1</v>
      </c>
      <c r="F66" s="7">
        <v>1</v>
      </c>
      <c r="G66" s="6"/>
      <c r="H66" s="7">
        <v>1</v>
      </c>
      <c r="I66" s="7">
        <v>1</v>
      </c>
      <c r="J66" s="7">
        <v>1</v>
      </c>
      <c r="K66" s="7">
        <v>1</v>
      </c>
      <c r="L66" s="7">
        <v>1</v>
      </c>
      <c r="M66" s="7">
        <v>1</v>
      </c>
    </row>
    <row r="67" spans="1:13" ht="15" thickBot="1" x14ac:dyDescent="0.35">
      <c r="A67" s="5" t="s">
        <v>81</v>
      </c>
      <c r="B67" s="6" t="s">
        <v>41</v>
      </c>
      <c r="C67" s="7">
        <v>1</v>
      </c>
      <c r="D67" s="7">
        <v>1</v>
      </c>
      <c r="E67" s="10">
        <v>1</v>
      </c>
      <c r="F67" s="7">
        <v>1</v>
      </c>
      <c r="G67" s="7">
        <v>1</v>
      </c>
      <c r="H67" s="7">
        <v>1</v>
      </c>
      <c r="I67" s="7">
        <v>1</v>
      </c>
      <c r="J67" s="7">
        <v>1</v>
      </c>
      <c r="K67" s="7">
        <v>1</v>
      </c>
      <c r="L67" s="7">
        <v>1</v>
      </c>
      <c r="M67" s="7">
        <v>1</v>
      </c>
    </row>
    <row r="68" spans="1:13" ht="15" thickBot="1" x14ac:dyDescent="0.35">
      <c r="A68" s="5" t="s">
        <v>81</v>
      </c>
      <c r="B68" s="6" t="s">
        <v>42</v>
      </c>
      <c r="C68" s="6"/>
      <c r="D68" s="7">
        <v>1</v>
      </c>
      <c r="E68" s="10">
        <v>1</v>
      </c>
      <c r="F68" s="7">
        <v>1</v>
      </c>
      <c r="G68" s="6"/>
      <c r="H68" s="7">
        <v>1</v>
      </c>
      <c r="I68" s="6"/>
      <c r="J68" s="7">
        <v>1</v>
      </c>
      <c r="K68" s="7"/>
      <c r="L68" s="7">
        <v>1</v>
      </c>
      <c r="M68" s="7">
        <v>1</v>
      </c>
    </row>
    <row r="69" spans="1:13" ht="15" thickBot="1" x14ac:dyDescent="0.35">
      <c r="A69" s="5" t="s">
        <v>81</v>
      </c>
      <c r="B69" s="6" t="s">
        <v>43</v>
      </c>
      <c r="C69" s="7">
        <v>1</v>
      </c>
      <c r="D69" s="7">
        <v>1</v>
      </c>
      <c r="E69" s="10">
        <v>1</v>
      </c>
      <c r="F69" s="7">
        <v>1</v>
      </c>
      <c r="G69" s="7">
        <v>1</v>
      </c>
      <c r="H69" s="7">
        <v>1</v>
      </c>
      <c r="I69" s="7">
        <v>1</v>
      </c>
      <c r="J69" s="7">
        <v>1</v>
      </c>
      <c r="K69" s="7">
        <v>1</v>
      </c>
      <c r="L69" s="7">
        <v>1</v>
      </c>
      <c r="M69" s="7">
        <v>1</v>
      </c>
    </row>
    <row r="70" spans="1:13" ht="15" thickBot="1" x14ac:dyDescent="0.35">
      <c r="A70" s="5" t="s">
        <v>81</v>
      </c>
      <c r="B70" s="6" t="s">
        <v>44</v>
      </c>
      <c r="C70" s="7">
        <v>1</v>
      </c>
      <c r="D70" s="7">
        <v>1</v>
      </c>
      <c r="E70" s="10">
        <v>1</v>
      </c>
      <c r="F70" s="7">
        <v>1</v>
      </c>
      <c r="G70" s="7">
        <v>1</v>
      </c>
      <c r="H70" s="7">
        <v>1</v>
      </c>
      <c r="I70" s="7">
        <v>1</v>
      </c>
      <c r="J70" s="7">
        <v>1</v>
      </c>
      <c r="K70" s="7">
        <v>1</v>
      </c>
      <c r="L70" s="7">
        <v>1</v>
      </c>
      <c r="M70" s="7">
        <v>1</v>
      </c>
    </row>
    <row r="71" spans="1:13" ht="15" thickBot="1" x14ac:dyDescent="0.35">
      <c r="A71" s="5" t="s">
        <v>81</v>
      </c>
      <c r="B71" s="6" t="s">
        <v>45</v>
      </c>
      <c r="C71" s="6"/>
      <c r="D71" s="7">
        <v>1</v>
      </c>
      <c r="E71" s="10">
        <v>1</v>
      </c>
      <c r="F71" s="7">
        <v>1</v>
      </c>
      <c r="G71" s="7">
        <v>1</v>
      </c>
      <c r="H71" s="6"/>
      <c r="I71" s="6"/>
      <c r="J71" s="7">
        <v>1</v>
      </c>
      <c r="K71" s="7"/>
      <c r="L71" s="7">
        <v>1</v>
      </c>
      <c r="M71" s="7">
        <v>1</v>
      </c>
    </row>
    <row r="72" spans="1:13" ht="24.75" customHeight="1" thickBot="1" x14ac:dyDescent="0.35">
      <c r="A72" s="5" t="s">
        <v>788</v>
      </c>
      <c r="B72" s="6" t="s">
        <v>789</v>
      </c>
      <c r="C72" s="7">
        <v>1</v>
      </c>
      <c r="D72" s="7">
        <v>1</v>
      </c>
      <c r="E72" s="10">
        <v>1</v>
      </c>
      <c r="F72" s="7">
        <v>1</v>
      </c>
      <c r="G72" s="7">
        <v>1</v>
      </c>
      <c r="H72" s="7">
        <v>1</v>
      </c>
      <c r="I72" s="7">
        <v>1</v>
      </c>
      <c r="J72" s="7">
        <v>1</v>
      </c>
      <c r="K72" s="7">
        <v>1</v>
      </c>
      <c r="L72" s="7">
        <v>1</v>
      </c>
      <c r="M72" s="7">
        <v>1</v>
      </c>
    </row>
    <row r="73" spans="1:13" ht="24.75" customHeight="1" thickBot="1" x14ac:dyDescent="0.35">
      <c r="A73" s="5" t="s">
        <v>788</v>
      </c>
      <c r="B73" s="6" t="s">
        <v>47</v>
      </c>
      <c r="C73" s="7">
        <v>1</v>
      </c>
      <c r="D73" s="7">
        <v>1</v>
      </c>
      <c r="E73" s="10">
        <v>1</v>
      </c>
      <c r="F73" s="7">
        <v>1</v>
      </c>
      <c r="G73" s="7">
        <v>1</v>
      </c>
      <c r="H73" s="7">
        <v>1</v>
      </c>
      <c r="I73" s="7">
        <v>1</v>
      </c>
      <c r="J73" s="7">
        <v>1</v>
      </c>
      <c r="K73" s="7">
        <v>1</v>
      </c>
      <c r="L73" s="7">
        <v>1</v>
      </c>
      <c r="M73" s="7">
        <v>1</v>
      </c>
    </row>
    <row r="74" spans="1:13" ht="15.75" customHeight="1" thickBot="1" x14ac:dyDescent="0.35">
      <c r="A74" s="5" t="s">
        <v>8</v>
      </c>
      <c r="B74" s="6" t="s">
        <v>48</v>
      </c>
      <c r="C74" s="7">
        <v>1</v>
      </c>
      <c r="D74" s="7">
        <v>1</v>
      </c>
      <c r="E74" s="10">
        <v>1</v>
      </c>
      <c r="F74" s="7">
        <v>1</v>
      </c>
      <c r="G74" s="7">
        <v>1</v>
      </c>
      <c r="H74" s="7">
        <v>1</v>
      </c>
      <c r="I74" s="7">
        <v>1</v>
      </c>
      <c r="J74" s="7">
        <v>1</v>
      </c>
      <c r="K74" s="7"/>
      <c r="L74" s="7">
        <v>1</v>
      </c>
      <c r="M74" s="7">
        <v>1</v>
      </c>
    </row>
    <row r="75" spans="1:13" ht="15.75" customHeight="1" thickBot="1" x14ac:dyDescent="0.35">
      <c r="A75" s="5" t="s">
        <v>8</v>
      </c>
      <c r="B75" s="6" t="s">
        <v>49</v>
      </c>
      <c r="C75" s="7">
        <v>1</v>
      </c>
      <c r="D75" s="7">
        <v>1</v>
      </c>
      <c r="E75" s="10">
        <v>1</v>
      </c>
      <c r="F75" s="6"/>
      <c r="G75" s="7">
        <v>1</v>
      </c>
      <c r="H75" s="7">
        <v>1</v>
      </c>
      <c r="I75" s="6"/>
      <c r="J75" s="7">
        <v>1</v>
      </c>
      <c r="K75" s="7">
        <v>1</v>
      </c>
      <c r="L75" s="7">
        <v>1</v>
      </c>
      <c r="M75" s="7">
        <v>1</v>
      </c>
    </row>
    <row r="76" spans="1:13" ht="15.75" customHeight="1" thickBot="1" x14ac:dyDescent="0.35">
      <c r="A76" s="5" t="s">
        <v>8</v>
      </c>
      <c r="B76" s="6" t="s">
        <v>50</v>
      </c>
      <c r="C76" s="7">
        <v>1</v>
      </c>
      <c r="D76" s="7">
        <v>1</v>
      </c>
      <c r="E76" s="10">
        <v>1</v>
      </c>
      <c r="F76" s="7">
        <v>1</v>
      </c>
      <c r="G76" s="7">
        <v>1</v>
      </c>
      <c r="H76" s="7">
        <v>1</v>
      </c>
      <c r="I76" s="7">
        <v>1</v>
      </c>
      <c r="J76" s="7">
        <v>1</v>
      </c>
      <c r="K76" s="7">
        <v>1</v>
      </c>
      <c r="L76" s="7">
        <v>1</v>
      </c>
      <c r="M76" s="7">
        <v>1</v>
      </c>
    </row>
    <row r="77" spans="1:13" ht="15.75" customHeight="1" thickBot="1" x14ac:dyDescent="0.35">
      <c r="A77" s="5" t="s">
        <v>8</v>
      </c>
      <c r="B77" s="6" t="s">
        <v>51</v>
      </c>
      <c r="C77" s="7">
        <v>1</v>
      </c>
      <c r="D77" s="7">
        <v>1</v>
      </c>
      <c r="E77" s="10">
        <v>1</v>
      </c>
      <c r="F77" s="7">
        <v>1</v>
      </c>
      <c r="G77" s="7">
        <v>1</v>
      </c>
      <c r="H77" s="7">
        <v>1</v>
      </c>
      <c r="I77" s="7">
        <v>1</v>
      </c>
      <c r="J77" s="7">
        <v>1</v>
      </c>
      <c r="K77" s="7">
        <v>1</v>
      </c>
      <c r="L77" s="7">
        <v>1</v>
      </c>
      <c r="M77" s="7">
        <v>1</v>
      </c>
    </row>
    <row r="78" spans="1:13" ht="15.75" customHeight="1" thickBot="1" x14ac:dyDescent="0.35">
      <c r="A78" s="5" t="s">
        <v>8</v>
      </c>
      <c r="B78" s="6" t="s">
        <v>53</v>
      </c>
      <c r="C78" s="7">
        <v>1</v>
      </c>
      <c r="D78" s="7">
        <v>1</v>
      </c>
      <c r="E78" s="10">
        <v>1</v>
      </c>
      <c r="F78" s="7">
        <v>1</v>
      </c>
      <c r="G78" s="7">
        <v>1</v>
      </c>
      <c r="H78" s="7">
        <v>1</v>
      </c>
      <c r="I78" s="7">
        <v>1</v>
      </c>
      <c r="J78" s="7">
        <v>1</v>
      </c>
      <c r="K78" s="7">
        <v>1</v>
      </c>
      <c r="L78" s="7"/>
      <c r="M78" s="7">
        <v>1</v>
      </c>
    </row>
    <row r="79" spans="1:13" ht="15.75" customHeight="1" thickBot="1" x14ac:dyDescent="0.35">
      <c r="A79" s="5" t="s">
        <v>8</v>
      </c>
      <c r="B79" s="6" t="s">
        <v>54</v>
      </c>
      <c r="C79" s="7">
        <v>1</v>
      </c>
      <c r="D79" s="7">
        <v>1</v>
      </c>
      <c r="E79" s="10">
        <v>1</v>
      </c>
      <c r="F79" s="7">
        <v>1</v>
      </c>
      <c r="G79" s="7">
        <v>1</v>
      </c>
      <c r="H79" s="7">
        <v>1</v>
      </c>
      <c r="I79" s="7">
        <v>1</v>
      </c>
      <c r="J79" s="7"/>
      <c r="K79" s="7">
        <v>1</v>
      </c>
      <c r="L79" s="7"/>
      <c r="M79" s="7">
        <v>1</v>
      </c>
    </row>
    <row r="80" spans="1:13" ht="15.75" customHeight="1" thickBot="1" x14ac:dyDescent="0.35">
      <c r="A80" s="8" t="s">
        <v>8</v>
      </c>
      <c r="B80" s="6" t="s">
        <v>55</v>
      </c>
      <c r="C80" s="7">
        <v>1</v>
      </c>
      <c r="D80" s="7">
        <v>1</v>
      </c>
      <c r="E80" s="10">
        <v>1</v>
      </c>
      <c r="F80" s="7">
        <v>1</v>
      </c>
      <c r="G80" s="7">
        <v>1</v>
      </c>
      <c r="H80" s="7">
        <v>1</v>
      </c>
      <c r="I80" s="7">
        <v>1</v>
      </c>
      <c r="J80" s="7">
        <v>1</v>
      </c>
      <c r="K80" s="7">
        <v>1</v>
      </c>
      <c r="L80" s="7">
        <v>1</v>
      </c>
      <c r="M80" s="7">
        <v>1</v>
      </c>
    </row>
    <row r="81" spans="1:13" ht="15.75" customHeight="1" thickBot="1" x14ac:dyDescent="0.35">
      <c r="A81" s="8" t="s">
        <v>8</v>
      </c>
      <c r="B81" s="6" t="s">
        <v>56</v>
      </c>
      <c r="C81" s="7">
        <v>1</v>
      </c>
      <c r="D81" s="7">
        <v>1</v>
      </c>
      <c r="E81" s="10">
        <v>1</v>
      </c>
      <c r="F81" s="7">
        <v>1</v>
      </c>
      <c r="G81" s="7">
        <v>1</v>
      </c>
      <c r="H81" s="7">
        <v>1</v>
      </c>
      <c r="I81" s="7">
        <v>1</v>
      </c>
      <c r="J81" s="7">
        <v>1</v>
      </c>
      <c r="K81" s="7">
        <v>1</v>
      </c>
      <c r="L81" s="7">
        <v>1</v>
      </c>
      <c r="M81" s="7">
        <v>1</v>
      </c>
    </row>
    <row r="82" spans="1:13" ht="15.75" customHeight="1" thickBot="1" x14ac:dyDescent="0.35">
      <c r="A82" s="8" t="s">
        <v>8</v>
      </c>
      <c r="B82" s="6" t="s">
        <v>790</v>
      </c>
      <c r="C82" s="7">
        <v>1</v>
      </c>
      <c r="D82" s="7">
        <v>1</v>
      </c>
      <c r="E82" s="10">
        <v>1</v>
      </c>
      <c r="F82" s="7">
        <v>1</v>
      </c>
      <c r="G82" s="7">
        <v>1</v>
      </c>
      <c r="H82" s="7">
        <v>1</v>
      </c>
      <c r="I82" s="7">
        <v>1</v>
      </c>
      <c r="J82" s="7">
        <v>1</v>
      </c>
      <c r="K82" s="7">
        <v>1</v>
      </c>
      <c r="L82" s="7">
        <v>1</v>
      </c>
      <c r="M82" s="7">
        <v>1</v>
      </c>
    </row>
    <row r="83" spans="1:13" ht="15.75" customHeight="1" thickBot="1" x14ac:dyDescent="0.35">
      <c r="A83" s="8" t="s">
        <v>8</v>
      </c>
      <c r="B83" s="6" t="s">
        <v>58</v>
      </c>
      <c r="C83" s="7">
        <v>1</v>
      </c>
      <c r="D83" s="7">
        <v>1</v>
      </c>
      <c r="E83" s="10">
        <v>1</v>
      </c>
      <c r="F83" s="7">
        <v>1</v>
      </c>
      <c r="G83" s="7">
        <v>1</v>
      </c>
      <c r="H83" s="7">
        <v>1</v>
      </c>
      <c r="I83" s="7">
        <v>1</v>
      </c>
      <c r="J83" s="7">
        <v>1</v>
      </c>
      <c r="K83" s="7"/>
      <c r="L83" s="7">
        <v>1</v>
      </c>
      <c r="M83" s="7">
        <v>1</v>
      </c>
    </row>
    <row r="84" spans="1:13" ht="15.75" customHeight="1" thickBot="1" x14ac:dyDescent="0.35">
      <c r="A84" s="8" t="s">
        <v>8</v>
      </c>
      <c r="B84" s="6" t="s">
        <v>59</v>
      </c>
      <c r="C84" s="6"/>
      <c r="D84" s="7">
        <v>1</v>
      </c>
      <c r="E84" s="10">
        <v>1</v>
      </c>
      <c r="F84" s="7">
        <v>1</v>
      </c>
      <c r="G84" s="7">
        <v>1</v>
      </c>
      <c r="H84" s="7">
        <v>1</v>
      </c>
      <c r="I84" s="7">
        <v>1</v>
      </c>
      <c r="J84" s="7">
        <v>1</v>
      </c>
      <c r="K84" s="7">
        <v>1</v>
      </c>
      <c r="L84" s="7">
        <v>1</v>
      </c>
      <c r="M84" s="7">
        <v>1</v>
      </c>
    </row>
    <row r="85" spans="1:13" ht="15.75" customHeight="1" thickBot="1" x14ac:dyDescent="0.35">
      <c r="A85" s="8" t="s">
        <v>8</v>
      </c>
      <c r="B85" s="6" t="s">
        <v>60</v>
      </c>
      <c r="C85" s="7">
        <v>1</v>
      </c>
      <c r="D85" s="7">
        <v>1</v>
      </c>
      <c r="E85" s="10">
        <v>1</v>
      </c>
      <c r="F85" s="7">
        <v>1</v>
      </c>
      <c r="G85" s="7">
        <v>1</v>
      </c>
      <c r="H85" s="7">
        <v>1</v>
      </c>
      <c r="I85" s="7">
        <v>1</v>
      </c>
      <c r="J85" s="7">
        <v>1</v>
      </c>
      <c r="K85" s="7">
        <v>1</v>
      </c>
      <c r="L85" s="7">
        <v>1</v>
      </c>
      <c r="M85" s="7">
        <v>1</v>
      </c>
    </row>
    <row r="86" spans="1:13" ht="15.75" customHeight="1" thickBot="1" x14ac:dyDescent="0.35">
      <c r="A86" s="8" t="s">
        <v>8</v>
      </c>
      <c r="B86" s="6" t="s">
        <v>61</v>
      </c>
      <c r="C86" s="7">
        <v>1</v>
      </c>
      <c r="D86" s="7">
        <v>1</v>
      </c>
      <c r="E86" s="10">
        <v>1</v>
      </c>
      <c r="F86" s="7">
        <v>1</v>
      </c>
      <c r="G86" s="7">
        <v>1</v>
      </c>
      <c r="H86" s="7">
        <v>1</v>
      </c>
      <c r="I86" s="7">
        <v>1</v>
      </c>
      <c r="J86" s="7">
        <v>1</v>
      </c>
      <c r="K86" s="7">
        <v>1</v>
      </c>
      <c r="L86" s="7">
        <v>1</v>
      </c>
      <c r="M86" s="7"/>
    </row>
    <row r="87" spans="1:13" ht="15.75" customHeight="1" thickBot="1" x14ac:dyDescent="0.35">
      <c r="A87" s="8" t="s">
        <v>8</v>
      </c>
      <c r="B87" s="6" t="s">
        <v>62</v>
      </c>
      <c r="C87" s="7">
        <v>1</v>
      </c>
      <c r="D87" s="7">
        <v>1</v>
      </c>
      <c r="E87" s="10">
        <v>1</v>
      </c>
      <c r="F87" s="7">
        <v>1</v>
      </c>
      <c r="G87" s="7">
        <v>1</v>
      </c>
      <c r="H87" s="6"/>
      <c r="I87" s="7">
        <v>1</v>
      </c>
      <c r="J87" s="7">
        <v>1</v>
      </c>
      <c r="K87" s="7">
        <v>1</v>
      </c>
      <c r="L87" s="7">
        <v>1</v>
      </c>
      <c r="M87" s="7">
        <v>1</v>
      </c>
    </row>
    <row r="88" spans="1:13" ht="15.75" customHeight="1" thickBot="1" x14ac:dyDescent="0.35">
      <c r="A88" s="8" t="s">
        <v>8</v>
      </c>
      <c r="B88" s="6" t="s">
        <v>63</v>
      </c>
      <c r="C88" s="7">
        <v>1</v>
      </c>
      <c r="D88" s="7">
        <v>1</v>
      </c>
      <c r="E88" s="10">
        <v>1</v>
      </c>
      <c r="F88" s="7">
        <v>1</v>
      </c>
      <c r="G88" s="7">
        <v>1</v>
      </c>
      <c r="H88" s="7">
        <v>1</v>
      </c>
      <c r="I88" s="7">
        <v>1</v>
      </c>
      <c r="J88" s="7">
        <v>1</v>
      </c>
      <c r="K88" s="7">
        <v>1</v>
      </c>
      <c r="L88" s="7"/>
      <c r="M88" s="7">
        <v>1</v>
      </c>
    </row>
    <row r="89" spans="1:13" ht="15.75" customHeight="1" thickBot="1" x14ac:dyDescent="0.35">
      <c r="A89" s="8" t="s">
        <v>8</v>
      </c>
      <c r="B89" s="6" t="s">
        <v>64</v>
      </c>
      <c r="C89" s="6"/>
      <c r="D89" s="7">
        <v>1</v>
      </c>
      <c r="E89" s="10"/>
      <c r="F89" s="6"/>
      <c r="G89" s="6"/>
      <c r="H89" s="7">
        <v>1</v>
      </c>
      <c r="I89" s="7">
        <v>1</v>
      </c>
      <c r="J89" s="7">
        <v>1</v>
      </c>
      <c r="K89" s="7"/>
      <c r="L89" s="7">
        <v>1</v>
      </c>
      <c r="M89" s="7">
        <v>1</v>
      </c>
    </row>
    <row r="90" spans="1:13" ht="15.75" customHeight="1" thickBot="1" x14ac:dyDescent="0.35">
      <c r="A90" s="8" t="s">
        <v>8</v>
      </c>
      <c r="B90" s="6" t="s">
        <v>65</v>
      </c>
      <c r="C90" s="7">
        <v>1</v>
      </c>
      <c r="D90" s="7">
        <v>1</v>
      </c>
      <c r="E90" s="10">
        <v>1</v>
      </c>
      <c r="F90" s="7">
        <v>1</v>
      </c>
      <c r="G90" s="7">
        <v>1</v>
      </c>
      <c r="H90" s="7">
        <v>1</v>
      </c>
      <c r="I90" s="7">
        <v>1</v>
      </c>
      <c r="J90" s="7">
        <v>1</v>
      </c>
      <c r="K90" s="7">
        <v>1</v>
      </c>
      <c r="L90" s="7">
        <v>1</v>
      </c>
      <c r="M90" s="7">
        <v>1</v>
      </c>
    </row>
    <row r="91" spans="1:13" ht="15.75" customHeight="1" thickBot="1" x14ac:dyDescent="0.35">
      <c r="A91" s="8" t="s">
        <v>8</v>
      </c>
      <c r="B91" s="6" t="s">
        <v>66</v>
      </c>
      <c r="C91" s="6"/>
      <c r="D91" s="7">
        <v>1</v>
      </c>
      <c r="E91" s="10">
        <v>1</v>
      </c>
      <c r="F91" s="7">
        <v>1</v>
      </c>
      <c r="G91" s="6"/>
      <c r="H91" s="7">
        <v>1</v>
      </c>
      <c r="I91" s="7">
        <v>1</v>
      </c>
      <c r="J91" s="7">
        <v>1</v>
      </c>
      <c r="K91" s="7"/>
      <c r="L91" s="7">
        <v>1</v>
      </c>
      <c r="M91" s="7">
        <v>1</v>
      </c>
    </row>
    <row r="92" spans="1:13" ht="15.75" customHeight="1" thickBot="1" x14ac:dyDescent="0.35">
      <c r="A92" s="8" t="s">
        <v>8</v>
      </c>
      <c r="B92" s="6" t="s">
        <v>67</v>
      </c>
      <c r="C92" s="7">
        <v>1</v>
      </c>
      <c r="D92" s="7">
        <v>1</v>
      </c>
      <c r="E92" s="10">
        <v>1</v>
      </c>
      <c r="F92" s="7">
        <v>1</v>
      </c>
      <c r="G92" s="7">
        <v>1</v>
      </c>
      <c r="H92" s="7"/>
      <c r="I92" s="7">
        <v>1</v>
      </c>
      <c r="J92" s="7">
        <v>1</v>
      </c>
      <c r="K92" s="7"/>
      <c r="L92" s="7">
        <v>1</v>
      </c>
      <c r="M92" s="7">
        <v>1</v>
      </c>
    </row>
    <row r="93" spans="1:13" ht="15.75" customHeight="1" thickBot="1" x14ac:dyDescent="0.35">
      <c r="A93" s="8" t="s">
        <v>8</v>
      </c>
      <c r="B93" s="6" t="s">
        <v>69</v>
      </c>
      <c r="C93" s="7">
        <v>1</v>
      </c>
      <c r="D93" s="7">
        <v>1</v>
      </c>
      <c r="E93" s="10">
        <v>1</v>
      </c>
      <c r="F93" s="7">
        <v>1</v>
      </c>
      <c r="G93" s="6"/>
      <c r="H93" s="7"/>
      <c r="I93" s="7">
        <v>1</v>
      </c>
      <c r="J93" s="7">
        <v>1</v>
      </c>
      <c r="K93" s="7">
        <v>1</v>
      </c>
      <c r="L93" s="7">
        <v>1</v>
      </c>
      <c r="M93" s="7">
        <v>1</v>
      </c>
    </row>
    <row r="94" spans="1:13" ht="15.75" customHeight="1" thickBot="1" x14ac:dyDescent="0.35">
      <c r="A94" s="8" t="s">
        <v>8</v>
      </c>
      <c r="B94" s="6" t="s">
        <v>70</v>
      </c>
      <c r="C94" s="7">
        <v>1</v>
      </c>
      <c r="D94" s="7">
        <v>1</v>
      </c>
      <c r="E94" s="10">
        <v>1</v>
      </c>
      <c r="F94" s="7">
        <v>1</v>
      </c>
      <c r="G94" s="7">
        <v>1</v>
      </c>
      <c r="H94" s="7">
        <v>1</v>
      </c>
      <c r="I94" s="7">
        <v>1</v>
      </c>
      <c r="J94" s="7">
        <v>1</v>
      </c>
      <c r="K94" s="7">
        <v>1</v>
      </c>
      <c r="L94" s="7">
        <v>1</v>
      </c>
      <c r="M94" s="7">
        <v>1</v>
      </c>
    </row>
    <row r="95" spans="1:13" ht="15.75" customHeight="1" thickBot="1" x14ac:dyDescent="0.35">
      <c r="A95" s="8" t="s">
        <v>8</v>
      </c>
      <c r="B95" s="6" t="s">
        <v>71</v>
      </c>
      <c r="C95" s="7">
        <v>1</v>
      </c>
      <c r="D95" s="7">
        <v>1</v>
      </c>
      <c r="E95" s="10">
        <v>1</v>
      </c>
      <c r="F95" s="7">
        <v>1</v>
      </c>
      <c r="G95" s="7">
        <v>1</v>
      </c>
      <c r="H95" s="7">
        <v>1</v>
      </c>
      <c r="I95" s="7">
        <v>1</v>
      </c>
      <c r="J95" s="7">
        <v>1</v>
      </c>
      <c r="K95" s="7">
        <v>1</v>
      </c>
      <c r="L95" s="7"/>
      <c r="M95" s="7">
        <v>1</v>
      </c>
    </row>
    <row r="96" spans="1:13" ht="15.75" customHeight="1" thickBot="1" x14ac:dyDescent="0.35">
      <c r="A96" s="8" t="s">
        <v>8</v>
      </c>
      <c r="B96" s="6" t="s">
        <v>72</v>
      </c>
      <c r="C96" s="7">
        <v>1</v>
      </c>
      <c r="D96" s="7">
        <v>1</v>
      </c>
      <c r="E96" s="10">
        <v>1</v>
      </c>
      <c r="F96" s="6"/>
      <c r="G96" s="7">
        <v>1</v>
      </c>
      <c r="H96" s="6"/>
      <c r="I96" s="7">
        <v>1</v>
      </c>
      <c r="J96" s="7">
        <v>1</v>
      </c>
      <c r="K96" s="7"/>
      <c r="L96" s="7">
        <v>1</v>
      </c>
      <c r="M96" s="7">
        <v>1</v>
      </c>
    </row>
    <row r="97" spans="1:13" ht="15.75" customHeight="1" thickBot="1" x14ac:dyDescent="0.35">
      <c r="A97" s="8" t="s">
        <v>8</v>
      </c>
      <c r="B97" s="6" t="s">
        <v>73</v>
      </c>
      <c r="C97" s="7">
        <v>1</v>
      </c>
      <c r="D97" s="7">
        <v>1</v>
      </c>
      <c r="E97" s="10">
        <v>1</v>
      </c>
      <c r="F97" s="7">
        <v>1</v>
      </c>
      <c r="G97" s="7">
        <v>1</v>
      </c>
      <c r="H97" s="7">
        <v>1</v>
      </c>
      <c r="I97" s="7">
        <v>1</v>
      </c>
      <c r="J97" s="7">
        <v>1</v>
      </c>
      <c r="K97" s="7">
        <v>1</v>
      </c>
      <c r="L97" s="7">
        <v>1</v>
      </c>
      <c r="M97" s="7">
        <v>1</v>
      </c>
    </row>
    <row r="98" spans="1:13" ht="15.75" customHeight="1" thickBot="1" x14ac:dyDescent="0.35">
      <c r="A98" s="8" t="s">
        <v>8</v>
      </c>
      <c r="B98" s="6" t="s">
        <v>74</v>
      </c>
      <c r="C98" s="7">
        <v>1</v>
      </c>
      <c r="D98" s="7">
        <v>1</v>
      </c>
      <c r="E98" s="10">
        <v>1</v>
      </c>
      <c r="F98" s="7">
        <v>1</v>
      </c>
      <c r="G98" s="7">
        <v>1</v>
      </c>
      <c r="H98" s="7">
        <v>1</v>
      </c>
      <c r="I98" s="7">
        <v>1</v>
      </c>
      <c r="J98" s="7">
        <v>1</v>
      </c>
      <c r="K98" s="7">
        <v>1</v>
      </c>
      <c r="L98" s="7">
        <v>1</v>
      </c>
      <c r="M98" s="7">
        <v>1</v>
      </c>
    </row>
    <row r="99" spans="1:13" ht="15.75" customHeight="1" thickBot="1" x14ac:dyDescent="0.35">
      <c r="A99" s="8" t="s">
        <v>8</v>
      </c>
      <c r="B99" s="6" t="s">
        <v>75</v>
      </c>
      <c r="C99" s="7">
        <v>1</v>
      </c>
      <c r="D99" s="7">
        <v>1</v>
      </c>
      <c r="E99" s="10">
        <v>1</v>
      </c>
      <c r="F99" s="6"/>
      <c r="G99" s="6"/>
      <c r="H99" s="7">
        <v>1</v>
      </c>
      <c r="I99" s="7">
        <v>1</v>
      </c>
      <c r="J99" s="7">
        <v>1</v>
      </c>
      <c r="K99" s="7"/>
      <c r="L99" s="7">
        <v>1</v>
      </c>
      <c r="M99" s="7">
        <v>1</v>
      </c>
    </row>
    <row r="100" spans="1:13" ht="15.75" customHeight="1" thickBot="1" x14ac:dyDescent="0.35">
      <c r="A100" s="8" t="s">
        <v>8</v>
      </c>
      <c r="B100" s="6" t="s">
        <v>76</v>
      </c>
      <c r="C100" s="7">
        <v>1</v>
      </c>
      <c r="D100" s="7">
        <v>1</v>
      </c>
      <c r="E100" s="10">
        <v>1</v>
      </c>
      <c r="F100" s="7">
        <v>1</v>
      </c>
      <c r="G100" s="7">
        <v>1</v>
      </c>
      <c r="H100" s="7">
        <v>1</v>
      </c>
      <c r="I100" s="7">
        <v>1</v>
      </c>
      <c r="J100" s="7">
        <v>1</v>
      </c>
      <c r="K100" s="7">
        <v>1</v>
      </c>
      <c r="L100" s="7">
        <v>1</v>
      </c>
      <c r="M100" s="7">
        <v>1</v>
      </c>
    </row>
    <row r="101" spans="1:13" ht="15.75" customHeight="1" thickBot="1" x14ac:dyDescent="0.35">
      <c r="A101" s="8" t="s">
        <v>25</v>
      </c>
      <c r="B101" s="6" t="s">
        <v>791</v>
      </c>
      <c r="C101" s="7">
        <v>1</v>
      </c>
      <c r="D101" s="7">
        <v>1</v>
      </c>
      <c r="E101" s="10">
        <v>1</v>
      </c>
      <c r="F101" s="7">
        <v>1</v>
      </c>
      <c r="G101" s="6"/>
      <c r="H101" s="7">
        <v>1</v>
      </c>
      <c r="I101" s="7">
        <v>1</v>
      </c>
      <c r="J101" s="7">
        <v>1</v>
      </c>
      <c r="K101" s="7">
        <v>1</v>
      </c>
      <c r="L101" s="7">
        <v>1</v>
      </c>
      <c r="M101" s="7"/>
    </row>
    <row r="102" spans="1:13" ht="15.75" customHeight="1" thickBot="1" x14ac:dyDescent="0.35">
      <c r="A102" s="8" t="s">
        <v>25</v>
      </c>
      <c r="B102" s="6" t="s">
        <v>79</v>
      </c>
      <c r="C102" s="7">
        <v>1</v>
      </c>
      <c r="D102" s="7">
        <v>1</v>
      </c>
      <c r="E102" s="10">
        <v>1</v>
      </c>
      <c r="F102" s="7">
        <v>1</v>
      </c>
      <c r="G102" s="7">
        <v>1</v>
      </c>
      <c r="H102" s="6"/>
      <c r="I102" s="7">
        <v>1</v>
      </c>
      <c r="J102" s="7">
        <v>1</v>
      </c>
      <c r="K102" s="7">
        <v>1</v>
      </c>
      <c r="L102" s="7">
        <v>1</v>
      </c>
      <c r="M102" s="7">
        <v>1</v>
      </c>
    </row>
    <row r="103" spans="1:13" ht="15.75" customHeight="1" thickBot="1" x14ac:dyDescent="0.35">
      <c r="A103" s="8" t="s">
        <v>25</v>
      </c>
      <c r="B103" s="6" t="s">
        <v>80</v>
      </c>
      <c r="C103" s="7">
        <v>1</v>
      </c>
      <c r="D103" s="7">
        <v>1</v>
      </c>
      <c r="E103" s="10">
        <v>1</v>
      </c>
      <c r="F103" s="7">
        <v>1</v>
      </c>
      <c r="G103" s="7">
        <v>1</v>
      </c>
      <c r="H103" s="7">
        <v>1</v>
      </c>
      <c r="I103" s="7">
        <v>1</v>
      </c>
      <c r="J103" s="7">
        <v>1</v>
      </c>
      <c r="K103" s="7"/>
      <c r="L103" s="7"/>
      <c r="M103" s="7">
        <v>1</v>
      </c>
    </row>
    <row r="104" spans="1:13" ht="15.75" customHeight="1" thickBot="1" x14ac:dyDescent="0.35">
      <c r="A104" s="8" t="s">
        <v>25</v>
      </c>
      <c r="B104" s="6" t="s">
        <v>82</v>
      </c>
      <c r="C104" s="7">
        <v>1</v>
      </c>
      <c r="D104" s="7"/>
      <c r="E104" s="10">
        <v>1</v>
      </c>
      <c r="F104" s="7"/>
      <c r="G104" s="7">
        <v>1</v>
      </c>
      <c r="H104" s="7">
        <v>1</v>
      </c>
      <c r="I104" s="7">
        <v>1</v>
      </c>
      <c r="J104" s="7">
        <v>1</v>
      </c>
      <c r="K104" s="7"/>
      <c r="L104" s="7">
        <v>1</v>
      </c>
      <c r="M104" s="7">
        <v>1</v>
      </c>
    </row>
    <row r="105" spans="1:13" ht="15.75" customHeight="1" thickBot="1" x14ac:dyDescent="0.35">
      <c r="A105" s="8" t="s">
        <v>25</v>
      </c>
      <c r="B105" s="6" t="s">
        <v>83</v>
      </c>
      <c r="C105" s="7">
        <v>1</v>
      </c>
      <c r="D105" s="7">
        <v>1</v>
      </c>
      <c r="E105" s="10">
        <v>1</v>
      </c>
      <c r="F105" s="7">
        <v>1</v>
      </c>
      <c r="G105" s="7">
        <v>1</v>
      </c>
      <c r="H105" s="7">
        <v>1</v>
      </c>
      <c r="I105" s="7">
        <v>1</v>
      </c>
      <c r="J105" s="7">
        <v>1</v>
      </c>
      <c r="K105" s="7">
        <v>1</v>
      </c>
      <c r="L105" s="7">
        <v>1</v>
      </c>
      <c r="M105" s="7">
        <v>1</v>
      </c>
    </row>
    <row r="106" spans="1:13" ht="15.75" customHeight="1" thickBot="1" x14ac:dyDescent="0.35">
      <c r="A106" s="8" t="s">
        <v>25</v>
      </c>
      <c r="B106" s="6" t="s">
        <v>84</v>
      </c>
      <c r="C106" s="7">
        <v>1</v>
      </c>
      <c r="D106" s="7">
        <v>1</v>
      </c>
      <c r="E106" s="10">
        <v>1</v>
      </c>
      <c r="F106" s="7">
        <v>1</v>
      </c>
      <c r="G106" s="7">
        <v>1</v>
      </c>
      <c r="H106" s="7">
        <v>1</v>
      </c>
      <c r="I106" s="7">
        <v>1</v>
      </c>
      <c r="J106" s="7">
        <v>1</v>
      </c>
      <c r="K106" s="7">
        <v>1</v>
      </c>
      <c r="L106" s="7">
        <v>1</v>
      </c>
      <c r="M106" s="7">
        <v>1</v>
      </c>
    </row>
    <row r="107" spans="1:13" ht="15.75" customHeight="1" thickBot="1" x14ac:dyDescent="0.35">
      <c r="A107" s="8" t="s">
        <v>25</v>
      </c>
      <c r="B107" s="6" t="s">
        <v>85</v>
      </c>
      <c r="C107" s="7">
        <v>1</v>
      </c>
      <c r="D107" s="7">
        <v>1</v>
      </c>
      <c r="E107" s="10">
        <v>1</v>
      </c>
      <c r="F107" s="7">
        <v>1</v>
      </c>
      <c r="G107" s="7">
        <v>1</v>
      </c>
      <c r="H107" s="7"/>
      <c r="I107" s="7">
        <v>1</v>
      </c>
      <c r="J107" s="7">
        <v>1</v>
      </c>
      <c r="K107" s="7">
        <v>1</v>
      </c>
      <c r="L107" s="7">
        <v>1</v>
      </c>
      <c r="M107" s="7">
        <v>1</v>
      </c>
    </row>
    <row r="108" spans="1:13" ht="15.75" customHeight="1" thickBot="1" x14ac:dyDescent="0.35">
      <c r="A108" s="8" t="s">
        <v>155</v>
      </c>
      <c r="B108" s="6" t="s">
        <v>86</v>
      </c>
      <c r="C108" s="7">
        <v>1</v>
      </c>
      <c r="D108" s="7">
        <v>1</v>
      </c>
      <c r="E108" s="10">
        <v>1</v>
      </c>
      <c r="F108" s="7">
        <v>1</v>
      </c>
      <c r="G108" s="7">
        <v>1</v>
      </c>
      <c r="H108" s="7">
        <v>1</v>
      </c>
      <c r="I108" s="7">
        <v>1</v>
      </c>
      <c r="J108" s="7"/>
      <c r="K108" s="7">
        <v>1</v>
      </c>
      <c r="L108" s="7">
        <v>1</v>
      </c>
      <c r="M108" s="7">
        <v>1</v>
      </c>
    </row>
    <row r="109" spans="1:13" ht="15.75" customHeight="1" thickBot="1" x14ac:dyDescent="0.35">
      <c r="A109" s="8" t="s">
        <v>25</v>
      </c>
      <c r="B109" s="6" t="s">
        <v>87</v>
      </c>
      <c r="C109" s="7">
        <v>1</v>
      </c>
      <c r="D109" s="7">
        <v>1</v>
      </c>
      <c r="E109" s="10">
        <v>1</v>
      </c>
      <c r="F109" s="7">
        <v>1</v>
      </c>
      <c r="G109" s="7">
        <v>1</v>
      </c>
      <c r="H109" s="7">
        <v>1</v>
      </c>
      <c r="I109" s="7">
        <v>1</v>
      </c>
      <c r="J109" s="7"/>
      <c r="K109" s="7"/>
      <c r="L109" s="7">
        <v>1</v>
      </c>
      <c r="M109" s="7">
        <v>1</v>
      </c>
    </row>
    <row r="110" spans="1:13" ht="15.75" customHeight="1" thickBot="1" x14ac:dyDescent="0.35">
      <c r="A110" s="8" t="s">
        <v>25</v>
      </c>
      <c r="B110" s="6" t="s">
        <v>88</v>
      </c>
      <c r="C110" s="7">
        <v>1</v>
      </c>
      <c r="D110" s="7">
        <v>1</v>
      </c>
      <c r="E110" s="10">
        <v>1</v>
      </c>
      <c r="F110" s="7">
        <v>1</v>
      </c>
      <c r="G110" s="7">
        <v>1</v>
      </c>
      <c r="H110" s="7">
        <v>1</v>
      </c>
      <c r="I110" s="7">
        <v>1</v>
      </c>
      <c r="J110" s="7"/>
      <c r="K110" s="7">
        <v>1</v>
      </c>
      <c r="L110" s="7">
        <v>1</v>
      </c>
      <c r="M110" s="7"/>
    </row>
    <row r="111" spans="1:13" ht="15.75" customHeight="1" thickBot="1" x14ac:dyDescent="0.35">
      <c r="A111" s="8" t="s">
        <v>25</v>
      </c>
      <c r="B111" s="6" t="s">
        <v>89</v>
      </c>
      <c r="C111" s="7">
        <v>1</v>
      </c>
      <c r="D111" s="7">
        <v>1</v>
      </c>
      <c r="E111" s="10">
        <v>1</v>
      </c>
      <c r="F111" s="7">
        <v>1</v>
      </c>
      <c r="G111" s="7">
        <v>1</v>
      </c>
      <c r="H111" s="7">
        <v>1</v>
      </c>
      <c r="I111" s="7">
        <v>1</v>
      </c>
      <c r="J111" s="7">
        <v>1</v>
      </c>
      <c r="K111" s="7">
        <v>1</v>
      </c>
      <c r="L111" s="7">
        <v>1</v>
      </c>
      <c r="M111" s="7">
        <v>1</v>
      </c>
    </row>
    <row r="112" spans="1:13" ht="15.75" customHeight="1" thickBot="1" x14ac:dyDescent="0.35">
      <c r="A112" s="8" t="s">
        <v>25</v>
      </c>
      <c r="B112" s="6" t="s">
        <v>90</v>
      </c>
      <c r="C112" s="7">
        <v>1</v>
      </c>
      <c r="D112" s="7">
        <v>1</v>
      </c>
      <c r="E112" s="10">
        <v>1</v>
      </c>
      <c r="F112" s="7">
        <v>1</v>
      </c>
      <c r="G112" s="7"/>
      <c r="H112" s="7"/>
      <c r="I112" s="7">
        <v>1</v>
      </c>
      <c r="J112" s="7"/>
      <c r="K112" s="7"/>
      <c r="L112" s="7">
        <v>1</v>
      </c>
      <c r="M112" s="7">
        <v>1</v>
      </c>
    </row>
    <row r="113" spans="1:13" ht="15.75" customHeight="1" thickBot="1" x14ac:dyDescent="0.35">
      <c r="A113" s="8" t="s">
        <v>25</v>
      </c>
      <c r="B113" s="6" t="s">
        <v>91</v>
      </c>
      <c r="C113" s="7">
        <v>1</v>
      </c>
      <c r="D113" s="7">
        <v>1</v>
      </c>
      <c r="E113" s="10">
        <v>1</v>
      </c>
      <c r="F113" s="7">
        <v>1</v>
      </c>
      <c r="G113" s="7"/>
      <c r="H113" s="7"/>
      <c r="I113" s="7">
        <v>1</v>
      </c>
      <c r="J113" s="7"/>
      <c r="K113" s="7"/>
      <c r="L113" s="7">
        <v>1</v>
      </c>
      <c r="M113" s="7">
        <v>1</v>
      </c>
    </row>
    <row r="114" spans="1:13" ht="15.75" customHeight="1" thickBot="1" x14ac:dyDescent="0.35">
      <c r="A114" s="8" t="s">
        <v>25</v>
      </c>
      <c r="B114" s="6" t="s">
        <v>92</v>
      </c>
      <c r="C114" s="7">
        <v>1</v>
      </c>
      <c r="D114" s="7">
        <v>1</v>
      </c>
      <c r="E114" s="10">
        <v>1</v>
      </c>
      <c r="F114" s="7">
        <v>1</v>
      </c>
      <c r="G114" s="7">
        <v>1</v>
      </c>
      <c r="H114" s="7"/>
      <c r="I114" s="7">
        <v>1</v>
      </c>
      <c r="J114" s="7"/>
      <c r="K114" s="7">
        <v>1</v>
      </c>
      <c r="L114" s="7">
        <v>1</v>
      </c>
      <c r="M114" s="7">
        <v>1</v>
      </c>
    </row>
    <row r="115" spans="1:13" ht="15.75" customHeight="1" thickBot="1" x14ac:dyDescent="0.35">
      <c r="A115" s="8" t="s">
        <v>25</v>
      </c>
      <c r="B115" s="6" t="s">
        <v>93</v>
      </c>
      <c r="C115" s="7">
        <v>1</v>
      </c>
      <c r="D115" s="7">
        <v>1</v>
      </c>
      <c r="E115" s="10">
        <v>1</v>
      </c>
      <c r="F115" s="7">
        <v>1</v>
      </c>
      <c r="G115" s="7">
        <v>1</v>
      </c>
      <c r="H115" s="7"/>
      <c r="I115" s="7">
        <v>1</v>
      </c>
      <c r="J115" s="7"/>
      <c r="K115" s="7">
        <v>1</v>
      </c>
      <c r="L115" s="7">
        <v>1</v>
      </c>
      <c r="M115" s="7">
        <v>1</v>
      </c>
    </row>
    <row r="116" spans="1:13" ht="15.75" customHeight="1" thickBot="1" x14ac:dyDescent="0.35">
      <c r="A116" s="8" t="s">
        <v>25</v>
      </c>
      <c r="B116" s="6" t="s">
        <v>94</v>
      </c>
      <c r="C116" s="7">
        <v>1</v>
      </c>
      <c r="D116" s="7">
        <v>1</v>
      </c>
      <c r="E116" s="10">
        <v>1</v>
      </c>
      <c r="F116" s="7">
        <v>1</v>
      </c>
      <c r="G116" s="7"/>
      <c r="H116" s="7">
        <v>1</v>
      </c>
      <c r="I116" s="7">
        <v>1</v>
      </c>
      <c r="J116" s="7">
        <v>1</v>
      </c>
      <c r="K116" s="7">
        <v>1</v>
      </c>
      <c r="L116" s="7">
        <v>1</v>
      </c>
      <c r="M116" s="7">
        <v>1</v>
      </c>
    </row>
    <row r="117" spans="1:13" ht="15.75" customHeight="1" thickBot="1" x14ac:dyDescent="0.35">
      <c r="A117" s="8" t="s">
        <v>25</v>
      </c>
      <c r="B117" s="6" t="s">
        <v>95</v>
      </c>
      <c r="C117" s="7"/>
      <c r="D117" s="7">
        <v>1</v>
      </c>
      <c r="E117" s="10">
        <v>1</v>
      </c>
      <c r="F117" s="7">
        <v>1</v>
      </c>
      <c r="G117" s="7">
        <v>1</v>
      </c>
      <c r="H117" s="7"/>
      <c r="I117" s="7">
        <v>1</v>
      </c>
      <c r="J117" s="7">
        <v>1</v>
      </c>
      <c r="K117" s="7"/>
      <c r="L117" s="7">
        <v>1</v>
      </c>
      <c r="M117" s="7">
        <v>1</v>
      </c>
    </row>
    <row r="118" spans="1:13" ht="15.75" customHeight="1" thickBot="1" x14ac:dyDescent="0.35">
      <c r="A118" s="8" t="s">
        <v>25</v>
      </c>
      <c r="B118" s="6" t="s">
        <v>96</v>
      </c>
      <c r="C118" s="7">
        <v>1</v>
      </c>
      <c r="D118" s="7">
        <v>1</v>
      </c>
      <c r="E118" s="10">
        <v>1</v>
      </c>
      <c r="F118" s="7"/>
      <c r="G118" s="7">
        <v>1</v>
      </c>
      <c r="H118" s="7"/>
      <c r="I118" s="7">
        <v>1</v>
      </c>
      <c r="J118" s="7">
        <v>1</v>
      </c>
      <c r="K118" s="7">
        <v>1</v>
      </c>
      <c r="L118" s="7"/>
      <c r="M118" s="7">
        <v>1</v>
      </c>
    </row>
    <row r="119" spans="1:13" ht="15.75" customHeight="1" thickBot="1" x14ac:dyDescent="0.35">
      <c r="A119" s="8" t="s">
        <v>25</v>
      </c>
      <c r="B119" s="6" t="s">
        <v>97</v>
      </c>
      <c r="C119" s="7">
        <v>1</v>
      </c>
      <c r="D119" s="7">
        <v>1</v>
      </c>
      <c r="E119" s="10">
        <v>1</v>
      </c>
      <c r="F119" s="7"/>
      <c r="G119" s="7">
        <v>1</v>
      </c>
      <c r="H119" s="7"/>
      <c r="I119" s="7">
        <v>1</v>
      </c>
      <c r="J119" s="7">
        <v>1</v>
      </c>
      <c r="K119" s="7"/>
      <c r="L119" s="7">
        <v>1</v>
      </c>
      <c r="M119" s="7">
        <v>1</v>
      </c>
    </row>
    <row r="120" spans="1:13" ht="15.75" customHeight="1" thickBot="1" x14ac:dyDescent="0.35">
      <c r="A120" s="8" t="s">
        <v>25</v>
      </c>
      <c r="B120" s="6" t="s">
        <v>98</v>
      </c>
      <c r="C120" s="7">
        <v>1</v>
      </c>
      <c r="D120" s="7"/>
      <c r="E120" s="10">
        <v>1</v>
      </c>
      <c r="F120" s="7">
        <v>1</v>
      </c>
      <c r="G120" s="7">
        <v>1</v>
      </c>
      <c r="H120" s="7">
        <v>1</v>
      </c>
      <c r="I120" s="7">
        <v>1</v>
      </c>
      <c r="J120" s="7"/>
      <c r="K120" s="7"/>
      <c r="L120" s="7">
        <v>1</v>
      </c>
      <c r="M120" s="7">
        <v>1</v>
      </c>
    </row>
    <row r="121" spans="1:13" ht="15.75" customHeight="1" thickBot="1" x14ac:dyDescent="0.35">
      <c r="A121" s="8" t="s">
        <v>25</v>
      </c>
      <c r="B121" s="6" t="s">
        <v>99</v>
      </c>
      <c r="C121" s="7">
        <v>1</v>
      </c>
      <c r="D121" s="7"/>
      <c r="E121" s="10">
        <v>1</v>
      </c>
      <c r="F121" s="7">
        <v>1</v>
      </c>
      <c r="G121" s="7"/>
      <c r="H121" s="7">
        <v>1</v>
      </c>
      <c r="I121" s="7">
        <v>1</v>
      </c>
      <c r="J121" s="7">
        <v>1</v>
      </c>
      <c r="K121" s="7"/>
      <c r="L121" s="7">
        <v>1</v>
      </c>
      <c r="M121" s="7">
        <v>1</v>
      </c>
    </row>
    <row r="122" spans="1:13" ht="15.75" customHeight="1" thickBot="1" x14ac:dyDescent="0.35">
      <c r="A122" s="8" t="s">
        <v>25</v>
      </c>
      <c r="B122" s="6" t="s">
        <v>100</v>
      </c>
      <c r="C122" s="7">
        <v>1</v>
      </c>
      <c r="D122" s="7">
        <v>1</v>
      </c>
      <c r="E122" s="10">
        <v>1</v>
      </c>
      <c r="F122" s="7">
        <v>1</v>
      </c>
      <c r="G122" s="7">
        <v>1</v>
      </c>
      <c r="H122" s="7">
        <v>1</v>
      </c>
      <c r="I122" s="7">
        <v>1</v>
      </c>
      <c r="J122" s="7"/>
      <c r="K122" s="7">
        <v>1</v>
      </c>
      <c r="L122" s="7">
        <v>1</v>
      </c>
      <c r="M122" s="7">
        <v>1</v>
      </c>
    </row>
    <row r="123" spans="1:13" ht="15.75" customHeight="1" thickBot="1" x14ac:dyDescent="0.35">
      <c r="A123" s="8" t="s">
        <v>173</v>
      </c>
      <c r="B123" s="6" t="s">
        <v>101</v>
      </c>
      <c r="C123" s="7">
        <v>1</v>
      </c>
      <c r="D123" s="7">
        <v>1</v>
      </c>
      <c r="E123" s="10">
        <v>1</v>
      </c>
      <c r="F123" s="7"/>
      <c r="G123" s="7">
        <v>1</v>
      </c>
      <c r="H123" s="7">
        <v>1</v>
      </c>
      <c r="I123" s="7">
        <v>1</v>
      </c>
      <c r="J123" s="7">
        <v>1</v>
      </c>
      <c r="K123" s="7"/>
      <c r="L123" s="7">
        <v>1</v>
      </c>
      <c r="M123" s="7">
        <v>1</v>
      </c>
    </row>
    <row r="124" spans="1:13" ht="15.75" customHeight="1" thickBot="1" x14ac:dyDescent="0.35">
      <c r="A124" s="8" t="s">
        <v>173</v>
      </c>
      <c r="B124" s="6" t="s">
        <v>102</v>
      </c>
      <c r="C124" s="7"/>
      <c r="D124" s="7">
        <v>1</v>
      </c>
      <c r="E124" s="10">
        <v>1</v>
      </c>
      <c r="F124" s="7">
        <v>1</v>
      </c>
      <c r="G124" s="7">
        <v>1</v>
      </c>
      <c r="H124" s="7"/>
      <c r="I124" s="7">
        <v>1</v>
      </c>
      <c r="J124" s="7">
        <v>1</v>
      </c>
      <c r="K124" s="7"/>
      <c r="L124" s="7">
        <v>1</v>
      </c>
      <c r="M124" s="7">
        <v>1</v>
      </c>
    </row>
    <row r="125" spans="1:13" ht="15.75" customHeight="1" thickBot="1" x14ac:dyDescent="0.35">
      <c r="A125" s="8" t="s">
        <v>173</v>
      </c>
      <c r="B125" s="6" t="s">
        <v>105</v>
      </c>
      <c r="C125" s="7">
        <v>1</v>
      </c>
      <c r="D125" s="7">
        <v>1</v>
      </c>
      <c r="E125" s="10">
        <v>1</v>
      </c>
      <c r="F125" s="7">
        <v>1</v>
      </c>
      <c r="G125" s="7">
        <v>1</v>
      </c>
      <c r="H125" s="7"/>
      <c r="I125" s="7">
        <v>1</v>
      </c>
      <c r="J125" s="7"/>
      <c r="K125" s="7">
        <v>1</v>
      </c>
      <c r="L125" s="7"/>
      <c r="M125" s="7">
        <v>1</v>
      </c>
    </row>
    <row r="126" spans="1:13" ht="15.75" customHeight="1" thickBot="1" x14ac:dyDescent="0.35">
      <c r="A126" s="8" t="s">
        <v>173</v>
      </c>
      <c r="B126" s="6" t="s">
        <v>106</v>
      </c>
      <c r="C126" s="7">
        <v>1</v>
      </c>
      <c r="D126" s="7">
        <v>1</v>
      </c>
      <c r="E126" s="10">
        <v>1</v>
      </c>
      <c r="F126" s="7">
        <v>1</v>
      </c>
      <c r="G126" s="7">
        <v>1</v>
      </c>
      <c r="H126" s="7"/>
      <c r="I126" s="7">
        <v>1</v>
      </c>
      <c r="J126" s="7">
        <v>1</v>
      </c>
      <c r="K126" s="7">
        <v>1</v>
      </c>
      <c r="L126" s="7">
        <v>1</v>
      </c>
      <c r="M126" s="7">
        <v>1</v>
      </c>
    </row>
    <row r="127" spans="1:13" ht="15.75" customHeight="1" thickBot="1" x14ac:dyDescent="0.35">
      <c r="A127" s="8" t="s">
        <v>173</v>
      </c>
      <c r="B127" s="6" t="s">
        <v>107</v>
      </c>
      <c r="C127" s="7"/>
      <c r="D127" s="7">
        <v>1</v>
      </c>
      <c r="E127" s="10">
        <v>1</v>
      </c>
      <c r="F127" s="7">
        <v>1</v>
      </c>
      <c r="G127" s="7">
        <v>1</v>
      </c>
      <c r="H127" s="7">
        <v>1</v>
      </c>
      <c r="I127" s="7">
        <v>1</v>
      </c>
      <c r="J127" s="7">
        <v>1</v>
      </c>
      <c r="K127" s="7"/>
      <c r="L127" s="7">
        <v>1</v>
      </c>
      <c r="M127" s="7">
        <v>1</v>
      </c>
    </row>
    <row r="128" spans="1:13" ht="15.75" customHeight="1" thickBot="1" x14ac:dyDescent="0.35">
      <c r="A128" s="8" t="s">
        <v>173</v>
      </c>
      <c r="B128" s="6" t="s">
        <v>108</v>
      </c>
      <c r="C128" s="7">
        <v>1</v>
      </c>
      <c r="D128" s="7">
        <v>1</v>
      </c>
      <c r="E128" s="10">
        <v>1</v>
      </c>
      <c r="F128" s="7">
        <v>1</v>
      </c>
      <c r="G128" s="7">
        <v>1</v>
      </c>
      <c r="H128" s="7">
        <v>1</v>
      </c>
      <c r="I128" s="7">
        <v>1</v>
      </c>
      <c r="J128" s="7">
        <v>1</v>
      </c>
      <c r="K128" s="7">
        <v>1</v>
      </c>
      <c r="L128" s="7">
        <v>1</v>
      </c>
      <c r="M128" s="7">
        <v>1</v>
      </c>
    </row>
    <row r="129" spans="1:13" ht="15.75" customHeight="1" thickBot="1" x14ac:dyDescent="0.35">
      <c r="A129" s="8" t="s">
        <v>173</v>
      </c>
      <c r="B129" s="6" t="s">
        <v>109</v>
      </c>
      <c r="C129" s="7">
        <v>1</v>
      </c>
      <c r="D129" s="7"/>
      <c r="E129" s="10">
        <v>1</v>
      </c>
      <c r="F129" s="7"/>
      <c r="G129" s="7"/>
      <c r="H129" s="7">
        <v>1</v>
      </c>
      <c r="I129" s="7">
        <v>1</v>
      </c>
      <c r="J129" s="7">
        <v>1</v>
      </c>
      <c r="K129" s="7">
        <v>1</v>
      </c>
      <c r="L129" s="7"/>
      <c r="M129" s="7">
        <v>1</v>
      </c>
    </row>
    <row r="130" spans="1:13" ht="15.75" customHeight="1" thickBot="1" x14ac:dyDescent="0.35">
      <c r="A130" s="8" t="s">
        <v>173</v>
      </c>
      <c r="B130" s="6" t="s">
        <v>110</v>
      </c>
      <c r="C130" s="7"/>
      <c r="D130" s="7">
        <v>1</v>
      </c>
      <c r="E130" s="10">
        <v>1</v>
      </c>
      <c r="F130" s="7"/>
      <c r="G130" s="7"/>
      <c r="H130" s="7">
        <v>1</v>
      </c>
      <c r="I130" s="7">
        <v>1</v>
      </c>
      <c r="J130" s="7">
        <v>1</v>
      </c>
      <c r="K130" s="7"/>
      <c r="L130" s="7">
        <v>1</v>
      </c>
      <c r="M130" s="7">
        <v>1</v>
      </c>
    </row>
    <row r="131" spans="1:13" ht="15.75" customHeight="1" thickBot="1" x14ac:dyDescent="0.35">
      <c r="A131" s="8" t="s">
        <v>173</v>
      </c>
      <c r="B131" s="6" t="s">
        <v>111</v>
      </c>
      <c r="C131" s="7">
        <v>1</v>
      </c>
      <c r="D131" s="7">
        <v>1</v>
      </c>
      <c r="E131" s="10">
        <v>1</v>
      </c>
      <c r="F131" s="7">
        <v>1</v>
      </c>
      <c r="G131" s="7">
        <v>1</v>
      </c>
      <c r="H131" s="7">
        <v>1</v>
      </c>
      <c r="I131" s="7"/>
      <c r="J131" s="7">
        <v>1</v>
      </c>
      <c r="K131" s="7">
        <v>1</v>
      </c>
      <c r="L131" s="7">
        <v>1</v>
      </c>
      <c r="M131" s="7">
        <v>1</v>
      </c>
    </row>
    <row r="132" spans="1:13" ht="15.75" customHeight="1" thickBot="1" x14ac:dyDescent="0.35">
      <c r="A132" s="8" t="s">
        <v>173</v>
      </c>
      <c r="B132" s="6" t="s">
        <v>112</v>
      </c>
      <c r="C132" s="7">
        <v>1</v>
      </c>
      <c r="D132" s="7">
        <v>1</v>
      </c>
      <c r="E132" s="10"/>
      <c r="F132" s="7">
        <v>1</v>
      </c>
      <c r="G132" s="7"/>
      <c r="H132" s="7"/>
      <c r="I132" s="7">
        <v>1</v>
      </c>
      <c r="J132" s="7">
        <v>1</v>
      </c>
      <c r="K132" s="7">
        <v>1</v>
      </c>
      <c r="L132" s="7">
        <v>1</v>
      </c>
      <c r="M132" s="7">
        <v>1</v>
      </c>
    </row>
    <row r="133" spans="1:13" ht="15.75" customHeight="1" thickBot="1" x14ac:dyDescent="0.35">
      <c r="A133" s="8" t="s">
        <v>173</v>
      </c>
      <c r="B133" s="6" t="s">
        <v>115</v>
      </c>
      <c r="C133" s="7">
        <v>1</v>
      </c>
      <c r="D133" s="7">
        <v>1</v>
      </c>
      <c r="E133" s="10">
        <v>1</v>
      </c>
      <c r="F133" s="7">
        <v>1</v>
      </c>
      <c r="G133" s="7">
        <v>1</v>
      </c>
      <c r="H133" s="7">
        <v>1</v>
      </c>
      <c r="I133" s="7">
        <v>1</v>
      </c>
      <c r="J133" s="7">
        <v>1</v>
      </c>
      <c r="K133" s="7">
        <v>1</v>
      </c>
      <c r="L133" s="7">
        <v>1</v>
      </c>
      <c r="M133" s="7">
        <v>1</v>
      </c>
    </row>
    <row r="134" spans="1:13" ht="15.75" customHeight="1" thickBot="1" x14ac:dyDescent="0.35">
      <c r="A134" s="8" t="s">
        <v>173</v>
      </c>
      <c r="B134" s="6" t="s">
        <v>116</v>
      </c>
      <c r="C134" s="7"/>
      <c r="D134" s="7">
        <v>1</v>
      </c>
      <c r="E134" s="10"/>
      <c r="F134" s="7"/>
      <c r="G134" s="7"/>
      <c r="H134" s="7">
        <v>1</v>
      </c>
      <c r="I134" s="7"/>
      <c r="J134" s="7">
        <v>1</v>
      </c>
      <c r="K134" s="7"/>
      <c r="L134" s="7"/>
      <c r="M134" s="7">
        <v>1</v>
      </c>
    </row>
    <row r="135" spans="1:13" ht="15.75" customHeight="1" thickBot="1" x14ac:dyDescent="0.35">
      <c r="A135" s="8" t="s">
        <v>173</v>
      </c>
      <c r="B135" s="6" t="s">
        <v>117</v>
      </c>
      <c r="C135" s="7">
        <v>1</v>
      </c>
      <c r="D135" s="7">
        <v>1</v>
      </c>
      <c r="E135" s="10"/>
      <c r="F135" s="7"/>
      <c r="G135" s="7">
        <v>1</v>
      </c>
      <c r="H135" s="7">
        <v>1</v>
      </c>
      <c r="I135" s="7"/>
      <c r="J135" s="7">
        <v>1</v>
      </c>
      <c r="K135" s="7">
        <v>1</v>
      </c>
      <c r="L135" s="7">
        <v>1</v>
      </c>
      <c r="M135" s="7">
        <v>1</v>
      </c>
    </row>
    <row r="136" spans="1:13" ht="15.75" customHeight="1" thickBot="1" x14ac:dyDescent="0.35">
      <c r="A136" s="5" t="s">
        <v>173</v>
      </c>
      <c r="B136" s="6" t="s">
        <v>118</v>
      </c>
      <c r="C136" s="7">
        <v>1</v>
      </c>
      <c r="D136" s="7">
        <v>1</v>
      </c>
      <c r="E136" s="10"/>
      <c r="F136" s="6"/>
      <c r="G136" s="7">
        <v>1</v>
      </c>
      <c r="H136" s="7">
        <v>1</v>
      </c>
      <c r="I136" s="6"/>
      <c r="J136" s="7">
        <v>1</v>
      </c>
      <c r="K136" s="7"/>
      <c r="L136" s="7"/>
      <c r="M136" s="7">
        <v>1</v>
      </c>
    </row>
  </sheetData>
  <autoFilter ref="A1:M136" xr:uid="{00000000-0009-0000-0000-000002000000}">
    <filterColumn colId="4" showButton="0"/>
  </autoFilter>
  <mergeCells count="4">
    <mergeCell ref="O29:O30"/>
    <mergeCell ref="O31:O33"/>
    <mergeCell ref="O34:O38"/>
    <mergeCell ref="O39:O4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49"/>
  <sheetViews>
    <sheetView workbookViewId="0">
      <selection activeCell="F82" sqref="F82"/>
    </sheetView>
  </sheetViews>
  <sheetFormatPr defaultRowHeight="14.4" x14ac:dyDescent="0.3"/>
  <sheetData>
    <row r="1" spans="1:14" ht="41.4" thickBot="1" x14ac:dyDescent="0.35">
      <c r="A1" s="13" t="s">
        <v>28</v>
      </c>
      <c r="B1" s="13" t="s">
        <v>189</v>
      </c>
      <c r="C1" s="4" t="s">
        <v>29</v>
      </c>
      <c r="D1" s="14" t="s">
        <v>30</v>
      </c>
      <c r="E1" s="14" t="s">
        <v>31</v>
      </c>
      <c r="F1" s="4" t="s">
        <v>32</v>
      </c>
      <c r="G1" s="4" t="s">
        <v>9</v>
      </c>
      <c r="H1" s="4" t="s">
        <v>33</v>
      </c>
      <c r="I1" s="4" t="s">
        <v>25</v>
      </c>
      <c r="J1" s="4" t="s">
        <v>10</v>
      </c>
      <c r="K1" s="4" t="s">
        <v>34</v>
      </c>
      <c r="L1" s="4" t="s">
        <v>35</v>
      </c>
      <c r="M1" s="4" t="s">
        <v>36</v>
      </c>
      <c r="N1" s="4" t="s">
        <v>37</v>
      </c>
    </row>
    <row r="2" spans="1:14" ht="15.75" customHeight="1" thickBot="1" x14ac:dyDescent="0.35">
      <c r="A2" s="5" t="s">
        <v>38</v>
      </c>
      <c r="B2" s="6" t="s">
        <v>39</v>
      </c>
      <c r="C2" s="7">
        <v>1</v>
      </c>
      <c r="D2" s="10">
        <v>1</v>
      </c>
      <c r="E2" s="10">
        <v>1</v>
      </c>
      <c r="F2" s="7">
        <v>1</v>
      </c>
      <c r="G2" s="7">
        <v>1</v>
      </c>
      <c r="H2" s="7">
        <v>1</v>
      </c>
      <c r="I2" s="7">
        <v>1</v>
      </c>
      <c r="J2" s="7">
        <v>1</v>
      </c>
      <c r="K2" s="7"/>
      <c r="L2" s="7">
        <v>1</v>
      </c>
      <c r="M2" s="7">
        <v>1</v>
      </c>
      <c r="N2" s="7">
        <v>1</v>
      </c>
    </row>
    <row r="3" spans="1:14" ht="15.75" customHeight="1" thickBot="1" x14ac:dyDescent="0.35">
      <c r="A3" s="5" t="s">
        <v>38</v>
      </c>
      <c r="B3" s="6" t="s">
        <v>40</v>
      </c>
      <c r="C3" s="7">
        <v>1</v>
      </c>
      <c r="D3" s="10">
        <v>1</v>
      </c>
      <c r="E3" s="10">
        <v>1</v>
      </c>
      <c r="F3" s="6"/>
      <c r="G3" s="7">
        <v>1</v>
      </c>
      <c r="H3" s="7">
        <v>1</v>
      </c>
      <c r="I3" s="7">
        <v>1</v>
      </c>
      <c r="J3" s="7">
        <v>1</v>
      </c>
      <c r="K3" s="7"/>
      <c r="L3" s="7">
        <v>1</v>
      </c>
      <c r="M3" s="7">
        <v>1</v>
      </c>
      <c r="N3" s="7">
        <v>1</v>
      </c>
    </row>
    <row r="4" spans="1:14" ht="15.75" customHeight="1" thickBot="1" x14ac:dyDescent="0.35">
      <c r="A4" s="5" t="s">
        <v>38</v>
      </c>
      <c r="B4" s="6" t="s">
        <v>41</v>
      </c>
      <c r="C4" s="7">
        <v>1</v>
      </c>
      <c r="D4" s="10">
        <v>1</v>
      </c>
      <c r="E4" s="10">
        <v>1</v>
      </c>
      <c r="F4" s="7">
        <v>1</v>
      </c>
      <c r="G4" s="7">
        <v>1</v>
      </c>
      <c r="H4" s="7">
        <v>1</v>
      </c>
      <c r="I4" s="7">
        <v>1</v>
      </c>
      <c r="J4" s="7"/>
      <c r="K4" s="7"/>
      <c r="L4" s="7">
        <v>1</v>
      </c>
      <c r="M4" s="7">
        <v>1</v>
      </c>
      <c r="N4" s="7"/>
    </row>
    <row r="5" spans="1:14" ht="15.75" customHeight="1" thickBot="1" x14ac:dyDescent="0.35">
      <c r="A5" s="5" t="s">
        <v>38</v>
      </c>
      <c r="B5" s="6" t="s">
        <v>42</v>
      </c>
      <c r="C5" s="7">
        <v>1</v>
      </c>
      <c r="D5" s="10">
        <v>1</v>
      </c>
      <c r="E5" s="10">
        <v>1</v>
      </c>
      <c r="F5" s="7">
        <v>1</v>
      </c>
      <c r="G5" s="6"/>
      <c r="H5" s="6"/>
      <c r="I5" s="7">
        <v>1</v>
      </c>
      <c r="J5" s="7">
        <v>1</v>
      </c>
      <c r="K5" s="7"/>
      <c r="L5" s="7"/>
      <c r="M5" s="7">
        <v>1</v>
      </c>
      <c r="N5" s="7"/>
    </row>
    <row r="6" spans="1:14" ht="15.75" customHeight="1" thickBot="1" x14ac:dyDescent="0.35">
      <c r="A6" s="5" t="s">
        <v>38</v>
      </c>
      <c r="B6" s="6" t="s">
        <v>43</v>
      </c>
      <c r="C6" s="6"/>
      <c r="D6" s="10">
        <v>1</v>
      </c>
      <c r="E6" s="10">
        <v>1</v>
      </c>
      <c r="F6" s="7">
        <v>1</v>
      </c>
      <c r="G6" s="6"/>
      <c r="H6" s="6"/>
      <c r="I6" s="7">
        <v>1</v>
      </c>
      <c r="J6" s="7">
        <v>1</v>
      </c>
      <c r="K6" s="7"/>
      <c r="L6" s="7">
        <v>1</v>
      </c>
      <c r="M6" s="7">
        <v>1</v>
      </c>
      <c r="N6" s="7"/>
    </row>
    <row r="7" spans="1:14" ht="15.75" customHeight="1" thickBot="1" x14ac:dyDescent="0.35">
      <c r="A7" s="5" t="s">
        <v>38</v>
      </c>
      <c r="B7" s="6" t="s">
        <v>44</v>
      </c>
      <c r="C7" s="7">
        <v>1</v>
      </c>
      <c r="D7" s="10">
        <v>1</v>
      </c>
      <c r="E7" s="10">
        <v>1</v>
      </c>
      <c r="F7" s="7">
        <v>1</v>
      </c>
      <c r="G7" s="6"/>
      <c r="H7" s="7">
        <v>1</v>
      </c>
      <c r="I7" s="7">
        <v>1</v>
      </c>
      <c r="J7" s="7">
        <v>1</v>
      </c>
      <c r="K7" s="7"/>
      <c r="L7" s="7">
        <v>1</v>
      </c>
      <c r="M7" s="7"/>
      <c r="N7" s="7"/>
    </row>
    <row r="8" spans="1:14" ht="15.75" customHeight="1" thickBot="1" x14ac:dyDescent="0.35">
      <c r="A8" s="5" t="s">
        <v>38</v>
      </c>
      <c r="B8" s="6" t="s">
        <v>45</v>
      </c>
      <c r="C8" s="7">
        <v>1</v>
      </c>
      <c r="D8" s="10">
        <v>1</v>
      </c>
      <c r="E8" s="10">
        <v>1</v>
      </c>
      <c r="F8" s="6"/>
      <c r="G8" s="7">
        <v>1</v>
      </c>
      <c r="H8" s="6"/>
      <c r="I8" s="7">
        <v>1</v>
      </c>
      <c r="J8" s="7">
        <v>1</v>
      </c>
      <c r="K8" s="7"/>
      <c r="L8" s="7">
        <v>1</v>
      </c>
      <c r="M8" s="7"/>
      <c r="N8" s="7"/>
    </row>
    <row r="9" spans="1:14" ht="15.75" customHeight="1" thickBot="1" x14ac:dyDescent="0.35">
      <c r="A9" s="5" t="s">
        <v>38</v>
      </c>
      <c r="B9" s="6" t="s">
        <v>46</v>
      </c>
      <c r="C9" s="7">
        <v>1</v>
      </c>
      <c r="D9" s="10">
        <v>1</v>
      </c>
      <c r="E9" s="10">
        <v>1</v>
      </c>
      <c r="F9" s="7">
        <v>1</v>
      </c>
      <c r="G9" s="6"/>
      <c r="H9" s="7">
        <v>1</v>
      </c>
      <c r="I9" s="7">
        <v>1</v>
      </c>
      <c r="J9" s="7">
        <v>1</v>
      </c>
      <c r="K9" s="7"/>
      <c r="L9" s="7">
        <v>1</v>
      </c>
      <c r="M9" s="7">
        <v>1</v>
      </c>
      <c r="N9" s="7"/>
    </row>
    <row r="10" spans="1:14" ht="15.75" customHeight="1" thickBot="1" x14ac:dyDescent="0.35">
      <c r="A10" s="5" t="s">
        <v>38</v>
      </c>
      <c r="B10" s="6" t="s">
        <v>47</v>
      </c>
      <c r="C10" s="7">
        <v>1</v>
      </c>
      <c r="D10" s="10">
        <v>1</v>
      </c>
      <c r="E10" s="10">
        <v>1</v>
      </c>
      <c r="F10" s="7">
        <v>1</v>
      </c>
      <c r="G10" s="6"/>
      <c r="H10" s="7">
        <v>1</v>
      </c>
      <c r="I10" s="7">
        <v>1</v>
      </c>
      <c r="J10" s="7">
        <v>1</v>
      </c>
      <c r="K10" s="7"/>
      <c r="L10" s="7">
        <v>1</v>
      </c>
      <c r="M10" s="7">
        <v>1</v>
      </c>
      <c r="N10" s="7"/>
    </row>
    <row r="11" spans="1:14" ht="15.75" customHeight="1" thickBot="1" x14ac:dyDescent="0.35">
      <c r="A11" s="5" t="s">
        <v>38</v>
      </c>
      <c r="B11" s="6" t="s">
        <v>48</v>
      </c>
      <c r="C11" s="7">
        <v>1</v>
      </c>
      <c r="D11" s="10">
        <v>1</v>
      </c>
      <c r="E11" s="10">
        <v>1</v>
      </c>
      <c r="F11" s="6"/>
      <c r="G11" s="6"/>
      <c r="H11" s="6"/>
      <c r="I11" s="7">
        <v>1</v>
      </c>
      <c r="J11" s="7">
        <v>1</v>
      </c>
      <c r="K11" s="7"/>
      <c r="L11" s="7"/>
      <c r="M11" s="7">
        <v>1</v>
      </c>
      <c r="N11" s="7"/>
    </row>
    <row r="12" spans="1:14" ht="15.75" customHeight="1" thickBot="1" x14ac:dyDescent="0.35">
      <c r="A12" s="5" t="s">
        <v>38</v>
      </c>
      <c r="B12" s="6" t="s">
        <v>49</v>
      </c>
      <c r="C12" s="7">
        <v>1</v>
      </c>
      <c r="D12" s="10"/>
      <c r="E12" s="10">
        <v>1</v>
      </c>
      <c r="F12" s="7">
        <v>1</v>
      </c>
      <c r="G12" s="6"/>
      <c r="H12" s="6"/>
      <c r="I12" s="7">
        <v>1</v>
      </c>
      <c r="J12" s="7">
        <v>1</v>
      </c>
      <c r="K12" s="7"/>
      <c r="L12" s="7">
        <v>1</v>
      </c>
      <c r="M12" s="7"/>
      <c r="N12" s="7"/>
    </row>
    <row r="13" spans="1:14" ht="15.75" customHeight="1" thickBot="1" x14ac:dyDescent="0.35">
      <c r="A13" s="5" t="s">
        <v>26</v>
      </c>
      <c r="B13" s="6" t="s">
        <v>50</v>
      </c>
      <c r="C13" s="7">
        <v>1</v>
      </c>
      <c r="D13" s="10">
        <v>1</v>
      </c>
      <c r="E13" s="10">
        <v>1</v>
      </c>
      <c r="F13" s="6"/>
      <c r="G13" s="7">
        <v>1</v>
      </c>
      <c r="H13" s="6"/>
      <c r="I13" s="7">
        <v>1</v>
      </c>
      <c r="J13" s="7">
        <v>1</v>
      </c>
      <c r="K13" s="7">
        <v>1</v>
      </c>
      <c r="L13" s="7">
        <v>1</v>
      </c>
      <c r="M13" s="7"/>
      <c r="N13" s="7"/>
    </row>
    <row r="14" spans="1:14" ht="15.75" customHeight="1" thickBot="1" x14ac:dyDescent="0.35">
      <c r="A14" s="5" t="s">
        <v>26</v>
      </c>
      <c r="B14" s="6" t="s">
        <v>51</v>
      </c>
      <c r="C14" s="7">
        <v>1</v>
      </c>
      <c r="D14" s="10">
        <v>1</v>
      </c>
      <c r="E14" s="10">
        <v>1</v>
      </c>
      <c r="F14" s="7">
        <v>1</v>
      </c>
      <c r="G14" s="7">
        <v>1</v>
      </c>
      <c r="H14" s="7">
        <v>1</v>
      </c>
      <c r="I14" s="7">
        <v>1</v>
      </c>
      <c r="J14" s="7">
        <v>1</v>
      </c>
      <c r="K14" s="7">
        <v>1</v>
      </c>
      <c r="L14" s="7">
        <v>1</v>
      </c>
      <c r="M14" s="7">
        <v>1</v>
      </c>
      <c r="N14" s="7"/>
    </row>
    <row r="15" spans="1:14" ht="15.75" customHeight="1" thickBot="1" x14ac:dyDescent="0.35">
      <c r="A15" s="5" t="s">
        <v>52</v>
      </c>
      <c r="B15" s="6" t="s">
        <v>53</v>
      </c>
      <c r="C15" s="7">
        <v>1</v>
      </c>
      <c r="D15" s="10">
        <v>1</v>
      </c>
      <c r="E15" s="10">
        <v>1</v>
      </c>
      <c r="F15" s="7">
        <v>1</v>
      </c>
      <c r="G15" s="7">
        <v>1</v>
      </c>
      <c r="H15" s="7">
        <v>1</v>
      </c>
      <c r="I15" s="7">
        <v>1</v>
      </c>
      <c r="J15" s="7"/>
      <c r="K15" s="7">
        <v>1</v>
      </c>
      <c r="L15" s="7">
        <v>1</v>
      </c>
      <c r="M15" s="7">
        <v>1</v>
      </c>
      <c r="N15" s="7"/>
    </row>
    <row r="16" spans="1:14" ht="15.75" customHeight="1" thickBot="1" x14ac:dyDescent="0.35">
      <c r="A16" s="5" t="s">
        <v>26</v>
      </c>
      <c r="B16" s="6" t="s">
        <v>54</v>
      </c>
      <c r="C16" s="7">
        <v>1</v>
      </c>
      <c r="D16" s="10">
        <v>1</v>
      </c>
      <c r="E16" s="10">
        <v>1</v>
      </c>
      <c r="F16" s="7">
        <v>1</v>
      </c>
      <c r="G16" s="7">
        <v>1</v>
      </c>
      <c r="H16" s="7">
        <v>1</v>
      </c>
      <c r="I16" s="6"/>
      <c r="J16" s="7">
        <v>1</v>
      </c>
      <c r="K16" s="7">
        <v>1</v>
      </c>
      <c r="L16" s="7">
        <v>1</v>
      </c>
      <c r="M16" s="7">
        <v>1</v>
      </c>
      <c r="N16" s="7">
        <v>1</v>
      </c>
    </row>
    <row r="17" spans="1:14" ht="15.75" customHeight="1" thickBot="1" x14ac:dyDescent="0.35">
      <c r="A17" s="5" t="s">
        <v>52</v>
      </c>
      <c r="B17" s="6" t="s">
        <v>55</v>
      </c>
      <c r="C17" s="7">
        <v>1</v>
      </c>
      <c r="D17" s="10">
        <v>1</v>
      </c>
      <c r="E17" s="10">
        <v>1</v>
      </c>
      <c r="F17" s="7">
        <v>1</v>
      </c>
      <c r="G17" s="7">
        <v>1</v>
      </c>
      <c r="H17" s="7">
        <v>1</v>
      </c>
      <c r="I17" s="7">
        <v>1</v>
      </c>
      <c r="J17" s="7">
        <v>1</v>
      </c>
      <c r="K17" s="7"/>
      <c r="L17" s="7">
        <v>1</v>
      </c>
      <c r="M17" s="7">
        <v>1</v>
      </c>
      <c r="N17" s="7"/>
    </row>
    <row r="18" spans="1:14" ht="15.75" customHeight="1" thickBot="1" x14ac:dyDescent="0.35">
      <c r="A18" s="5" t="s">
        <v>26</v>
      </c>
      <c r="B18" s="6" t="s">
        <v>56</v>
      </c>
      <c r="C18" s="7">
        <v>1</v>
      </c>
      <c r="D18" s="10">
        <v>1</v>
      </c>
      <c r="E18" s="10">
        <v>1</v>
      </c>
      <c r="F18" s="6"/>
      <c r="G18" s="7">
        <v>1</v>
      </c>
      <c r="H18" s="7">
        <v>1</v>
      </c>
      <c r="I18" s="7">
        <v>1</v>
      </c>
      <c r="J18" s="7">
        <v>1</v>
      </c>
      <c r="K18" s="7">
        <v>1</v>
      </c>
      <c r="L18" s="7">
        <v>1</v>
      </c>
      <c r="M18" s="7">
        <v>1</v>
      </c>
      <c r="N18" s="7"/>
    </row>
    <row r="19" spans="1:14" ht="15.75" customHeight="1" thickBot="1" x14ac:dyDescent="0.35">
      <c r="A19" s="5" t="s">
        <v>26</v>
      </c>
      <c r="B19" s="6" t="s">
        <v>57</v>
      </c>
      <c r="C19" s="7">
        <v>1</v>
      </c>
      <c r="D19" s="10">
        <v>1</v>
      </c>
      <c r="E19" s="10">
        <v>1</v>
      </c>
      <c r="F19" s="6"/>
      <c r="G19" s="7">
        <v>1</v>
      </c>
      <c r="H19" s="7">
        <v>1</v>
      </c>
      <c r="I19" s="6"/>
      <c r="J19" s="7">
        <v>1</v>
      </c>
      <c r="K19" s="7">
        <v>1</v>
      </c>
      <c r="L19" s="7">
        <v>1</v>
      </c>
      <c r="M19" s="7">
        <v>1</v>
      </c>
      <c r="N19" s="7">
        <v>1</v>
      </c>
    </row>
    <row r="20" spans="1:14" ht="15.75" customHeight="1" thickBot="1" x14ac:dyDescent="0.35">
      <c r="A20" s="5" t="s">
        <v>52</v>
      </c>
      <c r="B20" s="6" t="s">
        <v>58</v>
      </c>
      <c r="C20" s="7">
        <v>1</v>
      </c>
      <c r="D20" s="10">
        <v>1</v>
      </c>
      <c r="E20" s="10">
        <v>1</v>
      </c>
      <c r="F20" s="7">
        <v>1</v>
      </c>
      <c r="G20" s="7">
        <v>1</v>
      </c>
      <c r="H20" s="7">
        <v>1</v>
      </c>
      <c r="I20" s="7">
        <v>1</v>
      </c>
      <c r="J20" s="7">
        <v>1</v>
      </c>
      <c r="K20" s="7"/>
      <c r="L20" s="7">
        <v>1</v>
      </c>
      <c r="M20" s="7">
        <v>1</v>
      </c>
      <c r="N20" s="7"/>
    </row>
    <row r="21" spans="1:14" ht="15.75" customHeight="1" thickBot="1" x14ac:dyDescent="0.35">
      <c r="A21" s="5" t="s">
        <v>26</v>
      </c>
      <c r="B21" s="6" t="s">
        <v>59</v>
      </c>
      <c r="C21" s="7">
        <v>1</v>
      </c>
      <c r="D21" s="10">
        <v>1</v>
      </c>
      <c r="E21" s="10">
        <v>1</v>
      </c>
      <c r="F21" s="7">
        <v>1</v>
      </c>
      <c r="G21" s="6"/>
      <c r="H21" s="6"/>
      <c r="I21" s="7">
        <v>1</v>
      </c>
      <c r="J21" s="7"/>
      <c r="K21" s="7">
        <v>1</v>
      </c>
      <c r="L21" s="7">
        <v>1</v>
      </c>
      <c r="M21" s="7">
        <v>1</v>
      </c>
      <c r="N21" s="7"/>
    </row>
    <row r="22" spans="1:14" ht="15.75" customHeight="1" thickBot="1" x14ac:dyDescent="0.35">
      <c r="A22" s="5" t="s">
        <v>26</v>
      </c>
      <c r="B22" s="6" t="s">
        <v>60</v>
      </c>
      <c r="C22" s="7">
        <v>1</v>
      </c>
      <c r="D22" s="10">
        <v>1</v>
      </c>
      <c r="E22" s="10"/>
      <c r="F22" s="7">
        <v>1</v>
      </c>
      <c r="G22" s="6"/>
      <c r="H22" s="7">
        <v>1</v>
      </c>
      <c r="I22" s="7">
        <v>1</v>
      </c>
      <c r="J22" s="7">
        <v>1</v>
      </c>
      <c r="K22" s="7">
        <v>1</v>
      </c>
      <c r="L22" s="7">
        <v>1</v>
      </c>
      <c r="M22" s="7">
        <v>1</v>
      </c>
      <c r="N22" s="7">
        <v>1</v>
      </c>
    </row>
    <row r="23" spans="1:14" ht="15.75" customHeight="1" thickBot="1" x14ac:dyDescent="0.35">
      <c r="A23" s="5" t="s">
        <v>26</v>
      </c>
      <c r="B23" s="6" t="s">
        <v>61</v>
      </c>
      <c r="C23" s="7">
        <v>1</v>
      </c>
      <c r="D23" s="10">
        <v>1</v>
      </c>
      <c r="E23" s="10">
        <v>1</v>
      </c>
      <c r="F23" s="7">
        <v>1</v>
      </c>
      <c r="G23" s="6"/>
      <c r="H23" s="7">
        <v>1</v>
      </c>
      <c r="I23" s="7">
        <v>1</v>
      </c>
      <c r="J23" s="7">
        <v>1</v>
      </c>
      <c r="K23" s="7">
        <v>1</v>
      </c>
      <c r="L23" s="7">
        <v>1</v>
      </c>
      <c r="M23" s="7">
        <v>1</v>
      </c>
      <c r="N23" s="7">
        <v>1</v>
      </c>
    </row>
    <row r="24" spans="1:14" ht="15.75" customHeight="1" thickBot="1" x14ac:dyDescent="0.35">
      <c r="A24" s="5" t="s">
        <v>26</v>
      </c>
      <c r="B24" s="6" t="s">
        <v>62</v>
      </c>
      <c r="C24" s="7">
        <v>1</v>
      </c>
      <c r="D24" s="10">
        <v>1</v>
      </c>
      <c r="E24" s="10"/>
      <c r="F24" s="7">
        <v>1</v>
      </c>
      <c r="G24" s="7">
        <v>1</v>
      </c>
      <c r="H24" s="6"/>
      <c r="I24" s="6"/>
      <c r="J24" s="7"/>
      <c r="K24" s="7">
        <v>1</v>
      </c>
      <c r="L24" s="7">
        <v>1</v>
      </c>
      <c r="M24" s="7">
        <v>1</v>
      </c>
      <c r="N24" s="7">
        <v>1</v>
      </c>
    </row>
    <row r="25" spans="1:14" ht="15.75" customHeight="1" thickBot="1" x14ac:dyDescent="0.35">
      <c r="A25" s="5" t="s">
        <v>26</v>
      </c>
      <c r="B25" s="6" t="s">
        <v>63</v>
      </c>
      <c r="C25" s="7">
        <v>1</v>
      </c>
      <c r="D25" s="10">
        <v>1</v>
      </c>
      <c r="E25" s="10">
        <v>1</v>
      </c>
      <c r="F25" s="7">
        <v>1</v>
      </c>
      <c r="G25" s="7">
        <v>1</v>
      </c>
      <c r="H25" s="7">
        <v>1</v>
      </c>
      <c r="I25" s="6"/>
      <c r="J25" s="7">
        <v>1</v>
      </c>
      <c r="K25" s="7">
        <v>1</v>
      </c>
      <c r="L25" s="7">
        <v>1</v>
      </c>
      <c r="M25" s="7">
        <v>1</v>
      </c>
      <c r="N25" s="7">
        <v>1</v>
      </c>
    </row>
    <row r="26" spans="1:14" ht="15.75" customHeight="1" thickBot="1" x14ac:dyDescent="0.35">
      <c r="A26" s="5" t="s">
        <v>52</v>
      </c>
      <c r="B26" s="6" t="s">
        <v>64</v>
      </c>
      <c r="C26" s="7">
        <v>1</v>
      </c>
      <c r="D26" s="10">
        <v>1</v>
      </c>
      <c r="E26" s="10">
        <v>1</v>
      </c>
      <c r="F26" s="6"/>
      <c r="G26" s="6"/>
      <c r="H26" s="7">
        <v>1</v>
      </c>
      <c r="I26" s="7">
        <v>1</v>
      </c>
      <c r="J26" s="7">
        <v>1</v>
      </c>
      <c r="K26" s="7">
        <v>1</v>
      </c>
      <c r="L26" s="7">
        <v>1</v>
      </c>
      <c r="M26" s="7">
        <v>1</v>
      </c>
      <c r="N26" s="7"/>
    </row>
    <row r="27" spans="1:14" ht="15.75" customHeight="1" thickBot="1" x14ac:dyDescent="0.35">
      <c r="A27" s="5" t="s">
        <v>26</v>
      </c>
      <c r="B27" s="6" t="s">
        <v>65</v>
      </c>
      <c r="C27" s="7">
        <v>1</v>
      </c>
      <c r="D27" s="10">
        <v>1</v>
      </c>
      <c r="E27" s="10">
        <v>1</v>
      </c>
      <c r="F27" s="7">
        <v>1</v>
      </c>
      <c r="G27" s="6"/>
      <c r="H27" s="7">
        <v>1</v>
      </c>
      <c r="I27" s="7">
        <v>1</v>
      </c>
      <c r="J27" s="7">
        <v>1</v>
      </c>
      <c r="K27" s="7">
        <v>1</v>
      </c>
      <c r="L27" s="7">
        <v>1</v>
      </c>
      <c r="M27" s="7">
        <v>1</v>
      </c>
      <c r="N27" s="7"/>
    </row>
    <row r="28" spans="1:14" ht="15.75" customHeight="1" thickBot="1" x14ac:dyDescent="0.35">
      <c r="A28" s="5" t="s">
        <v>26</v>
      </c>
      <c r="B28" s="6" t="s">
        <v>66</v>
      </c>
      <c r="C28" s="7">
        <v>1</v>
      </c>
      <c r="D28" s="10">
        <v>1</v>
      </c>
      <c r="E28" s="10">
        <v>1</v>
      </c>
      <c r="F28" s="7">
        <v>1</v>
      </c>
      <c r="G28" s="7">
        <v>1</v>
      </c>
      <c r="H28" s="7">
        <v>1</v>
      </c>
      <c r="I28" s="7">
        <v>1</v>
      </c>
      <c r="J28" s="7">
        <v>1</v>
      </c>
      <c r="K28" s="7">
        <v>1</v>
      </c>
      <c r="L28" s="7">
        <v>1</v>
      </c>
      <c r="M28" s="7">
        <v>1</v>
      </c>
      <c r="N28" s="7">
        <v>1</v>
      </c>
    </row>
    <row r="29" spans="1:14" ht="15.75" customHeight="1" thickBot="1" x14ac:dyDescent="0.35">
      <c r="A29" s="5" t="s">
        <v>26</v>
      </c>
      <c r="B29" s="6" t="s">
        <v>67</v>
      </c>
      <c r="C29" s="7">
        <v>1</v>
      </c>
      <c r="D29" s="10">
        <v>1</v>
      </c>
      <c r="E29" s="10">
        <v>1</v>
      </c>
      <c r="F29" s="7">
        <v>1</v>
      </c>
      <c r="G29" s="7">
        <v>1</v>
      </c>
      <c r="H29" s="7">
        <v>1</v>
      </c>
      <c r="I29" s="7">
        <v>1</v>
      </c>
      <c r="J29" s="7">
        <v>1</v>
      </c>
      <c r="K29" s="7">
        <v>1</v>
      </c>
      <c r="L29" s="7">
        <v>1</v>
      </c>
      <c r="M29" s="7">
        <v>1</v>
      </c>
      <c r="N29" s="7">
        <v>1</v>
      </c>
    </row>
    <row r="30" spans="1:14" ht="15.75" customHeight="1" thickBot="1" x14ac:dyDescent="0.35">
      <c r="A30" s="5" t="s">
        <v>26</v>
      </c>
      <c r="B30" s="6" t="s">
        <v>68</v>
      </c>
      <c r="C30" s="7">
        <v>1</v>
      </c>
      <c r="D30" s="10">
        <v>1</v>
      </c>
      <c r="E30" s="10">
        <v>1</v>
      </c>
      <c r="F30" s="7">
        <v>1</v>
      </c>
      <c r="G30" s="7">
        <v>1</v>
      </c>
      <c r="H30" s="7">
        <v>1</v>
      </c>
      <c r="I30" s="7">
        <v>1</v>
      </c>
      <c r="J30" s="7">
        <v>1</v>
      </c>
      <c r="K30" s="7">
        <v>1</v>
      </c>
      <c r="L30" s="7">
        <v>1</v>
      </c>
      <c r="M30" s="7">
        <v>1</v>
      </c>
      <c r="N30" s="7">
        <v>1</v>
      </c>
    </row>
    <row r="31" spans="1:14" ht="15.75" customHeight="1" thickBot="1" x14ac:dyDescent="0.35">
      <c r="A31" s="5" t="s">
        <v>26</v>
      </c>
      <c r="B31" s="6" t="s">
        <v>69</v>
      </c>
      <c r="C31" s="7">
        <v>1</v>
      </c>
      <c r="D31" s="10">
        <v>1</v>
      </c>
      <c r="E31" s="10">
        <v>1</v>
      </c>
      <c r="F31" s="7">
        <v>1</v>
      </c>
      <c r="G31" s="7">
        <v>1</v>
      </c>
      <c r="H31" s="7">
        <v>1</v>
      </c>
      <c r="I31" s="7">
        <v>1</v>
      </c>
      <c r="J31" s="7">
        <v>1</v>
      </c>
      <c r="K31" s="7">
        <v>1</v>
      </c>
      <c r="L31" s="7">
        <v>1</v>
      </c>
      <c r="M31" s="7">
        <v>1</v>
      </c>
      <c r="N31" s="7">
        <v>1</v>
      </c>
    </row>
    <row r="32" spans="1:14" ht="15.75" customHeight="1" thickBot="1" x14ac:dyDescent="0.35">
      <c r="A32" s="5" t="s">
        <v>26</v>
      </c>
      <c r="B32" s="6" t="s">
        <v>70</v>
      </c>
      <c r="C32" s="6"/>
      <c r="D32" s="10">
        <v>1</v>
      </c>
      <c r="E32" s="10">
        <v>1</v>
      </c>
      <c r="F32" s="7">
        <v>1</v>
      </c>
      <c r="G32" s="7">
        <v>1</v>
      </c>
      <c r="H32" s="7">
        <v>1</v>
      </c>
      <c r="I32" s="7">
        <v>1</v>
      </c>
      <c r="J32" s="7">
        <v>1</v>
      </c>
      <c r="K32" s="7">
        <v>1</v>
      </c>
      <c r="L32" s="7">
        <v>1</v>
      </c>
      <c r="M32" s="7">
        <v>1</v>
      </c>
      <c r="N32" s="7">
        <v>1</v>
      </c>
    </row>
    <row r="33" spans="1:14" ht="15.75" customHeight="1" thickBot="1" x14ac:dyDescent="0.35">
      <c r="A33" s="5" t="s">
        <v>26</v>
      </c>
      <c r="B33" s="6" t="s">
        <v>71</v>
      </c>
      <c r="C33" s="7">
        <v>1</v>
      </c>
      <c r="D33" s="10">
        <v>1</v>
      </c>
      <c r="E33" s="10">
        <v>1</v>
      </c>
      <c r="F33" s="6"/>
      <c r="G33" s="7">
        <v>1</v>
      </c>
      <c r="H33" s="7">
        <v>1</v>
      </c>
      <c r="I33" s="7">
        <v>1</v>
      </c>
      <c r="J33" s="7">
        <v>1</v>
      </c>
      <c r="K33" s="7">
        <v>1</v>
      </c>
      <c r="L33" s="7">
        <v>1</v>
      </c>
      <c r="M33" s="7">
        <v>1</v>
      </c>
      <c r="N33" s="7"/>
    </row>
    <row r="34" spans="1:14" ht="15.75" customHeight="1" thickBot="1" x14ac:dyDescent="0.35">
      <c r="A34" s="5" t="s">
        <v>26</v>
      </c>
      <c r="B34" s="6" t="s">
        <v>72</v>
      </c>
      <c r="C34" s="7">
        <v>1</v>
      </c>
      <c r="D34" s="10">
        <v>1</v>
      </c>
      <c r="E34" s="10">
        <v>1</v>
      </c>
      <c r="F34" s="7">
        <v>1</v>
      </c>
      <c r="G34" s="6"/>
      <c r="H34" s="6"/>
      <c r="I34" s="7">
        <v>1</v>
      </c>
      <c r="J34" s="7">
        <v>1</v>
      </c>
      <c r="K34" s="7">
        <v>1</v>
      </c>
      <c r="L34" s="7">
        <v>1</v>
      </c>
      <c r="M34" s="7">
        <v>1</v>
      </c>
      <c r="N34" s="7">
        <v>1</v>
      </c>
    </row>
    <row r="35" spans="1:14" ht="15.75" customHeight="1" thickBot="1" x14ac:dyDescent="0.35">
      <c r="A35" s="5" t="s">
        <v>26</v>
      </c>
      <c r="B35" s="6" t="s">
        <v>73</v>
      </c>
      <c r="C35" s="7">
        <v>1</v>
      </c>
      <c r="D35" s="10">
        <v>1</v>
      </c>
      <c r="E35" s="10">
        <v>1</v>
      </c>
      <c r="F35" s="7">
        <v>1</v>
      </c>
      <c r="G35" s="7">
        <v>1</v>
      </c>
      <c r="H35" s="7">
        <v>1</v>
      </c>
      <c r="I35" s="7">
        <v>1</v>
      </c>
      <c r="J35" s="7"/>
      <c r="K35" s="7">
        <v>1</v>
      </c>
      <c r="L35" s="7">
        <v>1</v>
      </c>
      <c r="M35" s="7">
        <v>1</v>
      </c>
      <c r="N35" s="7"/>
    </row>
    <row r="36" spans="1:14" ht="15.75" customHeight="1" thickBot="1" x14ac:dyDescent="0.35">
      <c r="A36" s="5" t="s">
        <v>26</v>
      </c>
      <c r="B36" s="6" t="s">
        <v>74</v>
      </c>
      <c r="C36" s="7">
        <v>1</v>
      </c>
      <c r="D36" s="10">
        <v>1</v>
      </c>
      <c r="E36" s="10">
        <v>1</v>
      </c>
      <c r="F36" s="7">
        <v>1</v>
      </c>
      <c r="G36" s="7">
        <v>1</v>
      </c>
      <c r="H36" s="7">
        <v>1</v>
      </c>
      <c r="I36" s="7">
        <v>1</v>
      </c>
      <c r="J36" s="7">
        <v>1</v>
      </c>
      <c r="K36" s="7">
        <v>1</v>
      </c>
      <c r="L36" s="7">
        <v>1</v>
      </c>
      <c r="M36" s="7">
        <v>1</v>
      </c>
      <c r="N36" s="7">
        <v>1</v>
      </c>
    </row>
    <row r="37" spans="1:14" ht="15.75" customHeight="1" thickBot="1" x14ac:dyDescent="0.35">
      <c r="A37" s="5" t="s">
        <v>26</v>
      </c>
      <c r="B37" s="6" t="s">
        <v>75</v>
      </c>
      <c r="C37" s="7">
        <v>1</v>
      </c>
      <c r="D37" s="10">
        <v>1</v>
      </c>
      <c r="E37" s="10">
        <v>1</v>
      </c>
      <c r="F37" s="7">
        <v>1</v>
      </c>
      <c r="G37" s="7">
        <v>1</v>
      </c>
      <c r="H37" s="7">
        <v>1</v>
      </c>
      <c r="I37" s="7">
        <v>1</v>
      </c>
      <c r="J37" s="7"/>
      <c r="K37" s="7">
        <v>1</v>
      </c>
      <c r="L37" s="7">
        <v>1</v>
      </c>
      <c r="M37" s="7">
        <v>1</v>
      </c>
      <c r="N37" s="7">
        <v>1</v>
      </c>
    </row>
    <row r="38" spans="1:14" ht="15.75" customHeight="1" thickBot="1" x14ac:dyDescent="0.35">
      <c r="A38" s="5" t="s">
        <v>26</v>
      </c>
      <c r="B38" s="6" t="s">
        <v>76</v>
      </c>
      <c r="C38" s="7">
        <v>1</v>
      </c>
      <c r="D38" s="10">
        <v>1</v>
      </c>
      <c r="E38" s="10">
        <v>1</v>
      </c>
      <c r="F38" s="7">
        <v>1</v>
      </c>
      <c r="G38" s="7">
        <v>1</v>
      </c>
      <c r="H38" s="6"/>
      <c r="I38" s="7">
        <v>1</v>
      </c>
      <c r="J38" s="7">
        <v>1</v>
      </c>
      <c r="K38" s="7">
        <v>1</v>
      </c>
      <c r="L38" s="7">
        <v>1</v>
      </c>
      <c r="M38" s="7">
        <v>1</v>
      </c>
      <c r="N38" s="7"/>
    </row>
    <row r="39" spans="1:14" ht="15.75" customHeight="1" thickBot="1" x14ac:dyDescent="0.35">
      <c r="A39" s="5" t="s">
        <v>26</v>
      </c>
      <c r="B39" s="6" t="s">
        <v>77</v>
      </c>
      <c r="C39" s="7">
        <v>1</v>
      </c>
      <c r="D39" s="10">
        <v>1</v>
      </c>
      <c r="E39" s="10">
        <v>1</v>
      </c>
      <c r="F39" s="7">
        <v>1</v>
      </c>
      <c r="G39" s="6"/>
      <c r="H39" s="7">
        <v>1</v>
      </c>
      <c r="I39" s="7">
        <v>1</v>
      </c>
      <c r="J39" s="7">
        <v>1</v>
      </c>
      <c r="K39" s="7">
        <v>1</v>
      </c>
      <c r="L39" s="7">
        <v>1</v>
      </c>
      <c r="M39" s="7">
        <v>1</v>
      </c>
      <c r="N39" s="7"/>
    </row>
    <row r="40" spans="1:14" ht="15.75" customHeight="1" thickBot="1" x14ac:dyDescent="0.35">
      <c r="A40" s="5" t="s">
        <v>26</v>
      </c>
      <c r="B40" s="6" t="s">
        <v>78</v>
      </c>
      <c r="C40" s="7">
        <v>1</v>
      </c>
      <c r="D40" s="10">
        <v>1</v>
      </c>
      <c r="E40" s="10">
        <v>1</v>
      </c>
      <c r="F40" s="7">
        <v>1</v>
      </c>
      <c r="G40" s="7">
        <v>1</v>
      </c>
      <c r="H40" s="7">
        <v>1</v>
      </c>
      <c r="I40" s="6"/>
      <c r="J40" s="7">
        <v>1</v>
      </c>
      <c r="K40" s="7">
        <v>1</v>
      </c>
      <c r="L40" s="7">
        <v>1</v>
      </c>
      <c r="M40" s="7">
        <v>1</v>
      </c>
      <c r="N40" s="7">
        <v>1</v>
      </c>
    </row>
    <row r="41" spans="1:14" ht="15.75" customHeight="1" thickBot="1" x14ac:dyDescent="0.35">
      <c r="A41" s="5" t="s">
        <v>26</v>
      </c>
      <c r="B41" s="6" t="s">
        <v>79</v>
      </c>
      <c r="C41" s="7">
        <v>1</v>
      </c>
      <c r="D41" s="10">
        <v>1</v>
      </c>
      <c r="E41" s="10">
        <v>1</v>
      </c>
      <c r="F41" s="7">
        <v>1</v>
      </c>
      <c r="G41" s="6"/>
      <c r="H41" s="7">
        <v>1</v>
      </c>
      <c r="I41" s="7">
        <v>1</v>
      </c>
      <c r="J41" s="7">
        <v>1</v>
      </c>
      <c r="K41" s="7">
        <v>1</v>
      </c>
      <c r="L41" s="7">
        <v>1</v>
      </c>
      <c r="M41" s="7">
        <v>1</v>
      </c>
      <c r="N41" s="7">
        <v>1</v>
      </c>
    </row>
    <row r="42" spans="1:14" ht="15.75" customHeight="1" thickBot="1" x14ac:dyDescent="0.35">
      <c r="A42" s="5" t="s">
        <v>26</v>
      </c>
      <c r="B42" s="6" t="s">
        <v>80</v>
      </c>
      <c r="C42" s="7">
        <v>1</v>
      </c>
      <c r="D42" s="10">
        <v>1</v>
      </c>
      <c r="E42" s="10">
        <v>1</v>
      </c>
      <c r="F42" s="7">
        <v>1</v>
      </c>
      <c r="G42" s="7">
        <v>1</v>
      </c>
      <c r="H42" s="7">
        <v>1</v>
      </c>
      <c r="I42" s="7">
        <v>1</v>
      </c>
      <c r="J42" s="7"/>
      <c r="K42" s="7">
        <v>1</v>
      </c>
      <c r="L42" s="7">
        <v>1</v>
      </c>
      <c r="M42" s="7">
        <v>1</v>
      </c>
      <c r="N42" s="7">
        <v>1</v>
      </c>
    </row>
    <row r="43" spans="1:14" ht="15" thickBot="1" x14ac:dyDescent="0.35">
      <c r="A43" s="5" t="s">
        <v>81</v>
      </c>
      <c r="B43" s="6" t="s">
        <v>82</v>
      </c>
      <c r="C43" s="7">
        <v>1</v>
      </c>
      <c r="D43" s="10">
        <v>1</v>
      </c>
      <c r="E43" s="10">
        <v>1</v>
      </c>
      <c r="F43" s="7">
        <v>1</v>
      </c>
      <c r="G43" s="7">
        <v>1</v>
      </c>
      <c r="H43" s="7">
        <v>1</v>
      </c>
      <c r="I43" s="7"/>
      <c r="J43" s="7">
        <v>1</v>
      </c>
      <c r="K43" s="7">
        <v>1</v>
      </c>
      <c r="L43" s="7">
        <v>1</v>
      </c>
      <c r="M43" s="7">
        <v>1</v>
      </c>
      <c r="N43" s="7">
        <v>1</v>
      </c>
    </row>
    <row r="44" spans="1:14" ht="15" thickBot="1" x14ac:dyDescent="0.35">
      <c r="A44" s="5" t="s">
        <v>81</v>
      </c>
      <c r="B44" s="6" t="s">
        <v>83</v>
      </c>
      <c r="C44" s="7">
        <v>1</v>
      </c>
      <c r="D44" s="10">
        <v>1</v>
      </c>
      <c r="E44" s="10">
        <v>1</v>
      </c>
      <c r="F44" s="7">
        <v>1</v>
      </c>
      <c r="G44" s="7">
        <v>1</v>
      </c>
      <c r="H44" s="7">
        <v>1</v>
      </c>
      <c r="I44" s="7">
        <v>1</v>
      </c>
      <c r="J44" s="7">
        <v>1</v>
      </c>
      <c r="K44" s="7"/>
      <c r="L44" s="7">
        <v>1</v>
      </c>
      <c r="M44" s="7">
        <v>1</v>
      </c>
      <c r="N44" s="7"/>
    </row>
    <row r="45" spans="1:14" ht="15" thickBot="1" x14ac:dyDescent="0.35">
      <c r="A45" s="5" t="s">
        <v>81</v>
      </c>
      <c r="B45" s="6" t="s">
        <v>84</v>
      </c>
      <c r="C45" s="7">
        <v>1</v>
      </c>
      <c r="D45" s="10">
        <v>1</v>
      </c>
      <c r="E45" s="10">
        <v>1</v>
      </c>
      <c r="F45" s="7"/>
      <c r="G45" s="7"/>
      <c r="H45" s="7">
        <v>1</v>
      </c>
      <c r="I45" s="7">
        <v>1</v>
      </c>
      <c r="J45" s="7">
        <v>1</v>
      </c>
      <c r="K45" s="7"/>
      <c r="L45" s="7">
        <v>1</v>
      </c>
      <c r="M45" s="7">
        <v>1</v>
      </c>
      <c r="N45" s="7"/>
    </row>
    <row r="46" spans="1:14" ht="15" thickBot="1" x14ac:dyDescent="0.35">
      <c r="A46" s="5" t="s">
        <v>81</v>
      </c>
      <c r="B46" s="6" t="s">
        <v>85</v>
      </c>
      <c r="C46" s="7">
        <v>1</v>
      </c>
      <c r="D46" s="10">
        <v>1</v>
      </c>
      <c r="E46" s="10">
        <v>1</v>
      </c>
      <c r="F46" s="7">
        <v>1</v>
      </c>
      <c r="G46" s="7">
        <v>1</v>
      </c>
      <c r="H46" s="7">
        <v>1</v>
      </c>
      <c r="I46" s="7"/>
      <c r="J46" s="7">
        <v>1</v>
      </c>
      <c r="K46" s="7">
        <v>1</v>
      </c>
      <c r="L46" s="7">
        <v>1</v>
      </c>
      <c r="M46" s="7">
        <v>1</v>
      </c>
      <c r="N46" s="7"/>
    </row>
    <row r="47" spans="1:14" ht="15" thickBot="1" x14ac:dyDescent="0.35">
      <c r="A47" s="5" t="s">
        <v>81</v>
      </c>
      <c r="B47" s="6" t="s">
        <v>86</v>
      </c>
      <c r="C47" s="7">
        <v>1</v>
      </c>
      <c r="D47" s="10">
        <v>1</v>
      </c>
      <c r="E47" s="10">
        <v>1</v>
      </c>
      <c r="F47" s="7">
        <v>1</v>
      </c>
      <c r="G47" s="7">
        <v>1</v>
      </c>
      <c r="H47" s="7">
        <v>1</v>
      </c>
      <c r="I47" s="7">
        <v>1</v>
      </c>
      <c r="J47" s="7">
        <v>1</v>
      </c>
      <c r="K47" s="7"/>
      <c r="L47" s="7">
        <v>1</v>
      </c>
      <c r="M47" s="7">
        <v>1</v>
      </c>
      <c r="N47" s="7">
        <v>1</v>
      </c>
    </row>
    <row r="48" spans="1:14" ht="15" thickBot="1" x14ac:dyDescent="0.35">
      <c r="A48" s="5" t="s">
        <v>81</v>
      </c>
      <c r="B48" s="6" t="s">
        <v>87</v>
      </c>
      <c r="C48" s="7">
        <v>1</v>
      </c>
      <c r="D48" s="10">
        <v>1</v>
      </c>
      <c r="E48" s="10">
        <v>1</v>
      </c>
      <c r="F48" s="7">
        <v>1</v>
      </c>
      <c r="G48" s="7">
        <v>1</v>
      </c>
      <c r="H48" s="7">
        <v>1</v>
      </c>
      <c r="I48" s="7">
        <v>1</v>
      </c>
      <c r="J48" s="7">
        <v>1</v>
      </c>
      <c r="K48" s="7">
        <v>1</v>
      </c>
      <c r="L48" s="7">
        <v>1</v>
      </c>
      <c r="M48" s="7">
        <v>1</v>
      </c>
      <c r="N48" s="7">
        <v>1</v>
      </c>
    </row>
    <row r="49" spans="1:14" ht="15" thickBot="1" x14ac:dyDescent="0.35">
      <c r="A49" s="5" t="s">
        <v>81</v>
      </c>
      <c r="B49" s="6" t="s">
        <v>88</v>
      </c>
      <c r="C49" s="7">
        <v>1</v>
      </c>
      <c r="D49" s="10">
        <v>1</v>
      </c>
      <c r="E49" s="10">
        <v>1</v>
      </c>
      <c r="F49" s="7">
        <v>1</v>
      </c>
      <c r="G49" s="7">
        <v>1</v>
      </c>
      <c r="H49" s="7">
        <v>1</v>
      </c>
      <c r="I49" s="7">
        <v>1</v>
      </c>
      <c r="J49" s="7">
        <v>1</v>
      </c>
      <c r="K49" s="7">
        <v>1</v>
      </c>
      <c r="L49" s="7">
        <v>1</v>
      </c>
      <c r="M49" s="7">
        <v>1</v>
      </c>
      <c r="N49" s="7">
        <v>1</v>
      </c>
    </row>
    <row r="50" spans="1:14" ht="15" thickBot="1" x14ac:dyDescent="0.35">
      <c r="A50" s="5" t="s">
        <v>81</v>
      </c>
      <c r="B50" s="6" t="s">
        <v>89</v>
      </c>
      <c r="C50" s="7">
        <v>1</v>
      </c>
      <c r="D50" s="10">
        <v>1</v>
      </c>
      <c r="E50" s="10">
        <v>1</v>
      </c>
      <c r="F50" s="7"/>
      <c r="G50" s="7">
        <v>1</v>
      </c>
      <c r="H50" s="7">
        <v>1</v>
      </c>
      <c r="I50" s="7">
        <v>1</v>
      </c>
      <c r="J50" s="7">
        <v>1</v>
      </c>
      <c r="K50" s="7"/>
      <c r="L50" s="7">
        <v>1</v>
      </c>
      <c r="M50" s="7">
        <v>1</v>
      </c>
      <c r="N50" s="7">
        <v>1</v>
      </c>
    </row>
    <row r="51" spans="1:14" ht="15" thickBot="1" x14ac:dyDescent="0.35">
      <c r="A51" s="5" t="s">
        <v>81</v>
      </c>
      <c r="B51" s="6" t="s">
        <v>90</v>
      </c>
      <c r="C51" s="7">
        <v>1</v>
      </c>
      <c r="D51" s="10">
        <v>1</v>
      </c>
      <c r="E51" s="10">
        <v>1</v>
      </c>
      <c r="F51" s="7">
        <v>1</v>
      </c>
      <c r="G51" s="7">
        <v>1</v>
      </c>
      <c r="H51" s="7">
        <v>1</v>
      </c>
      <c r="I51" s="7">
        <v>1</v>
      </c>
      <c r="J51" s="7">
        <v>1</v>
      </c>
      <c r="K51" s="7">
        <v>1</v>
      </c>
      <c r="L51" s="7">
        <v>1</v>
      </c>
      <c r="M51" s="7">
        <v>1</v>
      </c>
      <c r="N51" s="7"/>
    </row>
    <row r="52" spans="1:14" ht="15" thickBot="1" x14ac:dyDescent="0.35">
      <c r="A52" s="5" t="s">
        <v>81</v>
      </c>
      <c r="B52" s="6" t="s">
        <v>91</v>
      </c>
      <c r="C52" s="7">
        <v>1</v>
      </c>
      <c r="D52" s="10">
        <v>1</v>
      </c>
      <c r="E52" s="10">
        <v>1</v>
      </c>
      <c r="F52" s="7">
        <v>1</v>
      </c>
      <c r="G52" s="6"/>
      <c r="H52" s="7">
        <v>1</v>
      </c>
      <c r="I52" s="6"/>
      <c r="J52" s="7">
        <v>1</v>
      </c>
      <c r="K52" s="7">
        <v>1</v>
      </c>
      <c r="L52" s="7">
        <v>1</v>
      </c>
      <c r="M52" s="7">
        <v>1</v>
      </c>
      <c r="N52" s="7">
        <v>1</v>
      </c>
    </row>
    <row r="53" spans="1:14" ht="15" thickBot="1" x14ac:dyDescent="0.35">
      <c r="A53" s="5" t="s">
        <v>81</v>
      </c>
      <c r="B53" s="6" t="s">
        <v>92</v>
      </c>
      <c r="C53" s="6"/>
      <c r="D53" s="10">
        <v>1</v>
      </c>
      <c r="E53" s="10">
        <v>1</v>
      </c>
      <c r="F53" s="7">
        <v>1</v>
      </c>
      <c r="G53" s="6"/>
      <c r="H53" s="7">
        <v>1</v>
      </c>
      <c r="I53" s="6"/>
      <c r="J53" s="7">
        <v>1</v>
      </c>
      <c r="K53" s="7"/>
      <c r="L53" s="7"/>
      <c r="M53" s="7">
        <v>1</v>
      </c>
      <c r="N53" s="7">
        <v>1</v>
      </c>
    </row>
    <row r="54" spans="1:14" ht="15" thickBot="1" x14ac:dyDescent="0.35">
      <c r="A54" s="5" t="s">
        <v>81</v>
      </c>
      <c r="B54" s="6" t="s">
        <v>93</v>
      </c>
      <c r="C54" s="7">
        <v>1</v>
      </c>
      <c r="D54" s="10">
        <v>1</v>
      </c>
      <c r="E54" s="10">
        <v>1</v>
      </c>
      <c r="F54" s="7">
        <v>1</v>
      </c>
      <c r="G54" s="6"/>
      <c r="H54" s="7">
        <v>1</v>
      </c>
      <c r="I54" s="7">
        <v>1</v>
      </c>
      <c r="J54" s="7">
        <v>1</v>
      </c>
      <c r="K54" s="7">
        <v>1</v>
      </c>
      <c r="L54" s="7">
        <v>1</v>
      </c>
      <c r="M54" s="7">
        <v>1</v>
      </c>
      <c r="N54" s="7">
        <v>1</v>
      </c>
    </row>
    <row r="55" spans="1:14" ht="15" thickBot="1" x14ac:dyDescent="0.35">
      <c r="A55" s="5" t="s">
        <v>81</v>
      </c>
      <c r="B55" s="6" t="s">
        <v>94</v>
      </c>
      <c r="C55" s="7">
        <v>1</v>
      </c>
      <c r="D55" s="10">
        <v>1</v>
      </c>
      <c r="E55" s="10">
        <v>1</v>
      </c>
      <c r="F55" s="7">
        <v>1</v>
      </c>
      <c r="G55" s="7">
        <v>1</v>
      </c>
      <c r="H55" s="7">
        <v>1</v>
      </c>
      <c r="I55" s="7">
        <v>1</v>
      </c>
      <c r="J55" s="7">
        <v>1</v>
      </c>
      <c r="K55" s="7">
        <v>1</v>
      </c>
      <c r="L55" s="7">
        <v>1</v>
      </c>
      <c r="M55" s="7">
        <v>1</v>
      </c>
      <c r="N55" s="7"/>
    </row>
    <row r="56" spans="1:14" ht="15" thickBot="1" x14ac:dyDescent="0.35">
      <c r="A56" s="5" t="s">
        <v>81</v>
      </c>
      <c r="B56" s="6" t="s">
        <v>95</v>
      </c>
      <c r="C56" s="7">
        <v>1</v>
      </c>
      <c r="D56" s="10">
        <v>1</v>
      </c>
      <c r="E56" s="10">
        <v>1</v>
      </c>
      <c r="F56" s="7">
        <v>1</v>
      </c>
      <c r="G56" s="7">
        <v>1</v>
      </c>
      <c r="H56" s="7">
        <v>1</v>
      </c>
      <c r="I56" s="7">
        <v>1</v>
      </c>
      <c r="J56" s="7">
        <v>1</v>
      </c>
      <c r="K56" s="7"/>
      <c r="L56" s="7">
        <v>1</v>
      </c>
      <c r="M56" s="7">
        <v>1</v>
      </c>
      <c r="N56" s="7">
        <v>1</v>
      </c>
    </row>
    <row r="57" spans="1:14" ht="15" thickBot="1" x14ac:dyDescent="0.35">
      <c r="A57" s="5" t="s">
        <v>81</v>
      </c>
      <c r="B57" s="6" t="s">
        <v>96</v>
      </c>
      <c r="C57" s="7">
        <v>1</v>
      </c>
      <c r="D57" s="10">
        <v>1</v>
      </c>
      <c r="E57" s="10">
        <v>1</v>
      </c>
      <c r="F57" s="7">
        <v>1</v>
      </c>
      <c r="G57" s="7">
        <v>1</v>
      </c>
      <c r="H57" s="7">
        <v>1</v>
      </c>
      <c r="I57" s="7">
        <v>1</v>
      </c>
      <c r="J57" s="7">
        <v>1</v>
      </c>
      <c r="K57" s="7"/>
      <c r="L57" s="7">
        <v>1</v>
      </c>
      <c r="M57" s="7">
        <v>1</v>
      </c>
      <c r="N57" s="7"/>
    </row>
    <row r="58" spans="1:14" ht="15" thickBot="1" x14ac:dyDescent="0.35">
      <c r="A58" s="5" t="s">
        <v>81</v>
      </c>
      <c r="B58" s="6" t="s">
        <v>97</v>
      </c>
      <c r="C58" s="7">
        <v>1</v>
      </c>
      <c r="D58" s="10">
        <v>1</v>
      </c>
      <c r="E58" s="10">
        <v>1</v>
      </c>
      <c r="F58" s="7">
        <v>1</v>
      </c>
      <c r="G58" s="7">
        <v>1</v>
      </c>
      <c r="H58" s="7">
        <v>1</v>
      </c>
      <c r="I58" s="7">
        <v>1</v>
      </c>
      <c r="J58" s="7">
        <v>1</v>
      </c>
      <c r="K58" s="7">
        <v>1</v>
      </c>
      <c r="L58" s="7">
        <v>1</v>
      </c>
      <c r="M58" s="7">
        <v>1</v>
      </c>
      <c r="N58" s="7">
        <v>1</v>
      </c>
    </row>
    <row r="59" spans="1:14" ht="15" thickBot="1" x14ac:dyDescent="0.35">
      <c r="A59" s="5" t="s">
        <v>81</v>
      </c>
      <c r="B59" s="6" t="s">
        <v>98</v>
      </c>
      <c r="C59" s="7">
        <v>1</v>
      </c>
      <c r="D59" s="10">
        <v>1</v>
      </c>
      <c r="E59" s="10">
        <v>1</v>
      </c>
      <c r="F59" s="7">
        <v>1</v>
      </c>
      <c r="G59" s="7">
        <v>1</v>
      </c>
      <c r="H59" s="7">
        <v>1</v>
      </c>
      <c r="I59" s="7">
        <v>1</v>
      </c>
      <c r="J59" s="7">
        <v>1</v>
      </c>
      <c r="K59" s="7">
        <v>1</v>
      </c>
      <c r="L59" s="7">
        <v>1</v>
      </c>
      <c r="M59" s="7">
        <v>1</v>
      </c>
      <c r="N59" s="7"/>
    </row>
    <row r="60" spans="1:14" ht="15" thickBot="1" x14ac:dyDescent="0.35">
      <c r="A60" s="5" t="s">
        <v>81</v>
      </c>
      <c r="B60" s="6" t="s">
        <v>99</v>
      </c>
      <c r="C60" s="7">
        <v>1</v>
      </c>
      <c r="D60" s="10">
        <v>1</v>
      </c>
      <c r="E60" s="10">
        <v>1</v>
      </c>
      <c r="F60" s="7">
        <v>1</v>
      </c>
      <c r="G60" s="7">
        <v>1</v>
      </c>
      <c r="H60" s="7">
        <v>1</v>
      </c>
      <c r="I60" s="7">
        <v>1</v>
      </c>
      <c r="J60" s="7">
        <v>1</v>
      </c>
      <c r="K60" s="7"/>
      <c r="L60" s="7">
        <v>1</v>
      </c>
      <c r="M60" s="7">
        <v>1</v>
      </c>
      <c r="N60" s="7"/>
    </row>
    <row r="61" spans="1:14" ht="15" thickBot="1" x14ac:dyDescent="0.35">
      <c r="A61" s="5" t="s">
        <v>81</v>
      </c>
      <c r="B61" s="6" t="s">
        <v>100</v>
      </c>
      <c r="C61" s="7">
        <v>1</v>
      </c>
      <c r="D61" s="10">
        <v>1</v>
      </c>
      <c r="E61" s="10">
        <v>1</v>
      </c>
      <c r="F61" s="7">
        <v>1</v>
      </c>
      <c r="G61" s="7">
        <v>1</v>
      </c>
      <c r="H61" s="7">
        <v>1</v>
      </c>
      <c r="I61" s="6"/>
      <c r="J61" s="7">
        <v>1</v>
      </c>
      <c r="K61" s="7">
        <v>1</v>
      </c>
      <c r="L61" s="7">
        <v>1</v>
      </c>
      <c r="M61" s="7">
        <v>1</v>
      </c>
      <c r="N61" s="7">
        <v>1</v>
      </c>
    </row>
    <row r="62" spans="1:14" ht="15" thickBot="1" x14ac:dyDescent="0.35">
      <c r="A62" s="5" t="s">
        <v>81</v>
      </c>
      <c r="B62" s="6" t="s">
        <v>101</v>
      </c>
      <c r="C62" s="7">
        <v>1</v>
      </c>
      <c r="D62" s="10">
        <v>1</v>
      </c>
      <c r="E62" s="10">
        <v>1</v>
      </c>
      <c r="F62" s="7">
        <v>1</v>
      </c>
      <c r="G62" s="7">
        <v>1</v>
      </c>
      <c r="H62" s="7">
        <v>1</v>
      </c>
      <c r="I62" s="7">
        <v>1</v>
      </c>
      <c r="J62" s="7">
        <v>1</v>
      </c>
      <c r="K62" s="7">
        <v>1</v>
      </c>
      <c r="L62" s="7">
        <v>1</v>
      </c>
      <c r="M62" s="7">
        <v>1</v>
      </c>
      <c r="N62" s="7"/>
    </row>
    <row r="63" spans="1:14" ht="15" thickBot="1" x14ac:dyDescent="0.35">
      <c r="A63" s="5" t="s">
        <v>81</v>
      </c>
      <c r="B63" s="6" t="s">
        <v>102</v>
      </c>
      <c r="C63" s="7">
        <v>1</v>
      </c>
      <c r="D63" s="10">
        <v>1</v>
      </c>
      <c r="E63" s="10">
        <v>1</v>
      </c>
      <c r="F63" s="6"/>
      <c r="G63" s="7">
        <v>1</v>
      </c>
      <c r="H63" s="7">
        <v>1</v>
      </c>
      <c r="I63" s="7">
        <v>1</v>
      </c>
      <c r="J63" s="7">
        <v>1</v>
      </c>
      <c r="K63" s="7">
        <v>1</v>
      </c>
      <c r="L63" s="7">
        <v>1</v>
      </c>
      <c r="M63" s="7">
        <v>1</v>
      </c>
      <c r="N63" s="7"/>
    </row>
    <row r="64" spans="1:14" ht="24.6" thickBot="1" x14ac:dyDescent="0.35">
      <c r="A64" s="5" t="s">
        <v>103</v>
      </c>
      <c r="B64" s="6" t="s">
        <v>55</v>
      </c>
      <c r="C64" s="7">
        <v>1</v>
      </c>
      <c r="D64" s="10">
        <v>1</v>
      </c>
      <c r="E64" s="10">
        <v>1</v>
      </c>
      <c r="F64" s="7">
        <v>1</v>
      </c>
      <c r="G64" s="7">
        <v>1</v>
      </c>
      <c r="H64" s="7">
        <v>1</v>
      </c>
      <c r="I64" s="7">
        <v>1</v>
      </c>
      <c r="J64" s="7">
        <v>1</v>
      </c>
      <c r="K64" s="7"/>
      <c r="L64" s="7">
        <v>1</v>
      </c>
      <c r="M64" s="7">
        <v>1</v>
      </c>
      <c r="N64" s="7"/>
    </row>
    <row r="65" spans="1:14" ht="15" thickBot="1" x14ac:dyDescent="0.35">
      <c r="A65" s="5" t="s">
        <v>81</v>
      </c>
      <c r="B65" s="6" t="s">
        <v>104</v>
      </c>
      <c r="C65" s="6"/>
      <c r="D65" s="10">
        <v>1</v>
      </c>
      <c r="E65" s="10">
        <v>1</v>
      </c>
      <c r="F65" s="7">
        <v>1</v>
      </c>
      <c r="G65" s="7">
        <v>1</v>
      </c>
      <c r="H65" s="7">
        <v>1</v>
      </c>
      <c r="I65" s="6"/>
      <c r="J65" s="7">
        <v>1</v>
      </c>
      <c r="K65" s="7"/>
      <c r="L65" s="7"/>
      <c r="M65" s="7">
        <v>1</v>
      </c>
      <c r="N65" s="7"/>
    </row>
    <row r="66" spans="1:14" ht="15" thickBot="1" x14ac:dyDescent="0.35">
      <c r="A66" s="5" t="s">
        <v>81</v>
      </c>
      <c r="B66" s="6" t="s">
        <v>105</v>
      </c>
      <c r="C66" s="7">
        <v>1</v>
      </c>
      <c r="D66" s="10">
        <v>1</v>
      </c>
      <c r="E66" s="10">
        <v>1</v>
      </c>
      <c r="F66" s="7">
        <v>1</v>
      </c>
      <c r="G66" s="7">
        <v>1</v>
      </c>
      <c r="H66" s="7">
        <v>1</v>
      </c>
      <c r="I66" s="7">
        <v>1</v>
      </c>
      <c r="J66" s="7">
        <v>1</v>
      </c>
      <c r="K66" s="7"/>
      <c r="L66" s="7">
        <v>1</v>
      </c>
      <c r="M66" s="7">
        <v>1</v>
      </c>
      <c r="N66" s="7">
        <v>1</v>
      </c>
    </row>
    <row r="67" spans="1:14" ht="15" thickBot="1" x14ac:dyDescent="0.35">
      <c r="A67" s="5" t="s">
        <v>81</v>
      </c>
      <c r="B67" s="6" t="s">
        <v>106</v>
      </c>
      <c r="C67" s="6"/>
      <c r="D67" s="10">
        <v>1</v>
      </c>
      <c r="E67" s="10">
        <v>1</v>
      </c>
      <c r="F67" s="7">
        <v>1</v>
      </c>
      <c r="G67" s="6"/>
      <c r="H67" s="7">
        <v>1</v>
      </c>
      <c r="I67" s="7">
        <v>1</v>
      </c>
      <c r="J67" s="7">
        <v>1</v>
      </c>
      <c r="K67" s="7">
        <v>1</v>
      </c>
      <c r="L67" s="7">
        <v>1</v>
      </c>
      <c r="M67" s="7">
        <v>1</v>
      </c>
      <c r="N67" s="7"/>
    </row>
    <row r="68" spans="1:14" ht="15" thickBot="1" x14ac:dyDescent="0.35">
      <c r="A68" s="5" t="s">
        <v>81</v>
      </c>
      <c r="B68" s="6" t="s">
        <v>107</v>
      </c>
      <c r="C68" s="7">
        <v>1</v>
      </c>
      <c r="D68" s="10">
        <v>1</v>
      </c>
      <c r="E68" s="10">
        <v>1</v>
      </c>
      <c r="F68" s="7">
        <v>1</v>
      </c>
      <c r="G68" s="7">
        <v>1</v>
      </c>
      <c r="H68" s="7">
        <v>1</v>
      </c>
      <c r="I68" s="7">
        <v>1</v>
      </c>
      <c r="J68" s="7">
        <v>1</v>
      </c>
      <c r="K68" s="7">
        <v>1</v>
      </c>
      <c r="L68" s="7">
        <v>1</v>
      </c>
      <c r="M68" s="7">
        <v>1</v>
      </c>
      <c r="N68" s="7">
        <v>1</v>
      </c>
    </row>
    <row r="69" spans="1:14" ht="15" thickBot="1" x14ac:dyDescent="0.35">
      <c r="A69" s="5" t="s">
        <v>81</v>
      </c>
      <c r="B69" s="6" t="s">
        <v>108</v>
      </c>
      <c r="C69" s="6"/>
      <c r="D69" s="10">
        <v>1</v>
      </c>
      <c r="E69" s="10">
        <v>1</v>
      </c>
      <c r="F69" s="7">
        <v>1</v>
      </c>
      <c r="G69" s="6"/>
      <c r="H69" s="7">
        <v>1</v>
      </c>
      <c r="I69" s="6"/>
      <c r="J69" s="7">
        <v>1</v>
      </c>
      <c r="K69" s="7"/>
      <c r="L69" s="7">
        <v>1</v>
      </c>
      <c r="M69" s="7">
        <v>1</v>
      </c>
      <c r="N69" s="7">
        <v>1</v>
      </c>
    </row>
    <row r="70" spans="1:14" ht="15" thickBot="1" x14ac:dyDescent="0.35">
      <c r="A70" s="5" t="s">
        <v>81</v>
      </c>
      <c r="B70" s="6" t="s">
        <v>109</v>
      </c>
      <c r="C70" s="7">
        <v>1</v>
      </c>
      <c r="D70" s="10">
        <v>1</v>
      </c>
      <c r="E70" s="10">
        <v>1</v>
      </c>
      <c r="F70" s="7">
        <v>1</v>
      </c>
      <c r="G70" s="7">
        <v>1</v>
      </c>
      <c r="H70" s="7">
        <v>1</v>
      </c>
      <c r="I70" s="7">
        <v>1</v>
      </c>
      <c r="J70" s="7">
        <v>1</v>
      </c>
      <c r="K70" s="7">
        <v>1</v>
      </c>
      <c r="L70" s="7">
        <v>1</v>
      </c>
      <c r="M70" s="7">
        <v>1</v>
      </c>
      <c r="N70" s="7"/>
    </row>
    <row r="71" spans="1:14" ht="15" thickBot="1" x14ac:dyDescent="0.35">
      <c r="A71" s="5" t="s">
        <v>81</v>
      </c>
      <c r="B71" s="6" t="s">
        <v>110</v>
      </c>
      <c r="C71" s="7">
        <v>1</v>
      </c>
      <c r="D71" s="10">
        <v>1</v>
      </c>
      <c r="E71" s="10">
        <v>1</v>
      </c>
      <c r="F71" s="7">
        <v>1</v>
      </c>
      <c r="G71" s="7">
        <v>1</v>
      </c>
      <c r="H71" s="7">
        <v>1</v>
      </c>
      <c r="I71" s="7">
        <v>1</v>
      </c>
      <c r="J71" s="7">
        <v>1</v>
      </c>
      <c r="K71" s="7">
        <v>1</v>
      </c>
      <c r="L71" s="7">
        <v>1</v>
      </c>
      <c r="M71" s="7">
        <v>1</v>
      </c>
      <c r="N71" s="7"/>
    </row>
    <row r="72" spans="1:14" ht="15" thickBot="1" x14ac:dyDescent="0.35">
      <c r="A72" s="5" t="s">
        <v>81</v>
      </c>
      <c r="B72" s="6" t="s">
        <v>111</v>
      </c>
      <c r="C72" s="6"/>
      <c r="D72" s="10">
        <v>1</v>
      </c>
      <c r="E72" s="10">
        <v>1</v>
      </c>
      <c r="F72" s="7">
        <v>1</v>
      </c>
      <c r="G72" s="7">
        <v>1</v>
      </c>
      <c r="H72" s="6"/>
      <c r="I72" s="6"/>
      <c r="J72" s="7">
        <v>1</v>
      </c>
      <c r="K72" s="7"/>
      <c r="L72" s="7">
        <v>1</v>
      </c>
      <c r="M72" s="7">
        <v>1</v>
      </c>
      <c r="N72" s="7"/>
    </row>
    <row r="73" spans="1:14" ht="15.75" customHeight="1" thickBot="1" x14ac:dyDescent="0.35">
      <c r="A73" s="5" t="s">
        <v>8</v>
      </c>
      <c r="B73" s="6" t="s">
        <v>112</v>
      </c>
      <c r="C73" s="7">
        <v>1</v>
      </c>
      <c r="D73" s="10">
        <v>1</v>
      </c>
      <c r="E73" s="10">
        <v>1</v>
      </c>
      <c r="F73" s="7">
        <v>1</v>
      </c>
      <c r="G73" s="7">
        <v>1</v>
      </c>
      <c r="H73" s="7">
        <v>1</v>
      </c>
      <c r="I73" s="7">
        <v>1</v>
      </c>
      <c r="J73" s="7">
        <v>1</v>
      </c>
      <c r="K73" s="7">
        <v>1</v>
      </c>
      <c r="L73" s="7">
        <v>1</v>
      </c>
      <c r="M73" s="7">
        <v>1</v>
      </c>
      <c r="N73" s="7">
        <v>1</v>
      </c>
    </row>
    <row r="74" spans="1:14" ht="39.75" customHeight="1" thickBot="1" x14ac:dyDescent="0.35">
      <c r="A74" s="5" t="s">
        <v>113</v>
      </c>
      <c r="B74" s="6" t="s">
        <v>114</v>
      </c>
      <c r="C74" s="7">
        <v>1</v>
      </c>
      <c r="D74" s="10">
        <v>1</v>
      </c>
      <c r="E74" s="10">
        <v>1</v>
      </c>
      <c r="F74" s="7">
        <v>1</v>
      </c>
      <c r="G74" s="7">
        <v>1</v>
      </c>
      <c r="H74" s="7">
        <v>1</v>
      </c>
      <c r="I74" s="7">
        <v>1</v>
      </c>
      <c r="J74" s="7">
        <v>1</v>
      </c>
      <c r="K74" s="7"/>
      <c r="L74" s="7">
        <v>1</v>
      </c>
      <c r="M74" s="7">
        <v>1</v>
      </c>
      <c r="N74" s="7"/>
    </row>
    <row r="75" spans="1:14" ht="15.75" customHeight="1" thickBot="1" x14ac:dyDescent="0.35">
      <c r="A75" s="5" t="s">
        <v>8</v>
      </c>
      <c r="B75" s="6" t="s">
        <v>115</v>
      </c>
      <c r="C75" s="7">
        <v>1</v>
      </c>
      <c r="D75" s="10">
        <v>1</v>
      </c>
      <c r="E75" s="10">
        <v>1</v>
      </c>
      <c r="F75" s="7">
        <v>1</v>
      </c>
      <c r="G75" s="7">
        <v>1</v>
      </c>
      <c r="H75" s="7">
        <v>1</v>
      </c>
      <c r="I75" s="7">
        <v>1</v>
      </c>
      <c r="J75" s="7">
        <v>1</v>
      </c>
      <c r="K75" s="7">
        <v>1</v>
      </c>
      <c r="L75" s="7">
        <v>1</v>
      </c>
      <c r="M75" s="7">
        <v>1</v>
      </c>
      <c r="N75" s="7">
        <v>1</v>
      </c>
    </row>
    <row r="76" spans="1:14" ht="15.75" customHeight="1" thickBot="1" x14ac:dyDescent="0.35">
      <c r="A76" s="5" t="s">
        <v>8</v>
      </c>
      <c r="B76" s="6" t="s">
        <v>116</v>
      </c>
      <c r="C76" s="7">
        <v>1</v>
      </c>
      <c r="D76" s="10">
        <v>1</v>
      </c>
      <c r="E76" s="10">
        <v>1</v>
      </c>
      <c r="F76" s="7">
        <v>1</v>
      </c>
      <c r="G76" s="7">
        <v>1</v>
      </c>
      <c r="H76" s="7">
        <v>1</v>
      </c>
      <c r="I76" s="7">
        <v>1</v>
      </c>
      <c r="J76" s="7">
        <v>1</v>
      </c>
      <c r="K76" s="7"/>
      <c r="L76" s="7">
        <v>1</v>
      </c>
      <c r="M76" s="7">
        <v>1</v>
      </c>
      <c r="N76" s="7"/>
    </row>
    <row r="77" spans="1:14" ht="15.75" customHeight="1" thickBot="1" x14ac:dyDescent="0.35">
      <c r="A77" s="5" t="s">
        <v>8</v>
      </c>
      <c r="B77" s="6" t="s">
        <v>117</v>
      </c>
      <c r="C77" s="7">
        <v>1</v>
      </c>
      <c r="D77" s="10">
        <v>1</v>
      </c>
      <c r="E77" s="10">
        <v>1</v>
      </c>
      <c r="F77" s="6"/>
      <c r="G77" s="7">
        <v>1</v>
      </c>
      <c r="H77" s="7">
        <v>1</v>
      </c>
      <c r="I77" s="6"/>
      <c r="J77" s="7">
        <v>1</v>
      </c>
      <c r="K77" s="7">
        <v>1</v>
      </c>
      <c r="L77" s="7">
        <v>1</v>
      </c>
      <c r="M77" s="7">
        <v>1</v>
      </c>
      <c r="N77" s="7">
        <v>1</v>
      </c>
    </row>
    <row r="78" spans="1:14" ht="15.75" customHeight="1" thickBot="1" x14ac:dyDescent="0.35">
      <c r="A78" s="5" t="s">
        <v>8</v>
      </c>
      <c r="B78" s="6" t="s">
        <v>118</v>
      </c>
      <c r="C78" s="7">
        <v>1</v>
      </c>
      <c r="D78" s="10">
        <v>1</v>
      </c>
      <c r="E78" s="10">
        <v>1</v>
      </c>
      <c r="F78" s="7">
        <v>1</v>
      </c>
      <c r="G78" s="7">
        <v>1</v>
      </c>
      <c r="H78" s="7">
        <v>1</v>
      </c>
      <c r="I78" s="7">
        <v>1</v>
      </c>
      <c r="J78" s="7">
        <v>1</v>
      </c>
      <c r="K78" s="7">
        <v>1</v>
      </c>
      <c r="L78" s="7">
        <v>1</v>
      </c>
      <c r="M78" s="7">
        <v>1</v>
      </c>
      <c r="N78" s="7"/>
    </row>
    <row r="79" spans="1:14" ht="15.75" customHeight="1" thickBot="1" x14ac:dyDescent="0.35">
      <c r="A79" s="5" t="s">
        <v>8</v>
      </c>
      <c r="B79" s="6" t="s">
        <v>119</v>
      </c>
      <c r="C79" s="7">
        <v>1</v>
      </c>
      <c r="D79" s="10">
        <v>1</v>
      </c>
      <c r="E79" s="10">
        <v>1</v>
      </c>
      <c r="F79" s="7">
        <v>1</v>
      </c>
      <c r="G79" s="7">
        <v>1</v>
      </c>
      <c r="H79" s="7">
        <v>1</v>
      </c>
      <c r="I79" s="7">
        <v>1</v>
      </c>
      <c r="J79" s="7">
        <v>1</v>
      </c>
      <c r="K79" s="7">
        <v>1</v>
      </c>
      <c r="L79" s="7">
        <v>1</v>
      </c>
      <c r="M79" s="7">
        <v>1</v>
      </c>
      <c r="N79" s="7"/>
    </row>
    <row r="80" spans="1:14" ht="15.75" customHeight="1" thickBot="1" x14ac:dyDescent="0.35">
      <c r="A80" s="5" t="s">
        <v>8</v>
      </c>
      <c r="B80" s="6" t="s">
        <v>120</v>
      </c>
      <c r="C80" s="7">
        <v>1</v>
      </c>
      <c r="D80" s="10">
        <v>1</v>
      </c>
      <c r="E80" s="10">
        <v>1</v>
      </c>
      <c r="F80" s="7">
        <v>1</v>
      </c>
      <c r="G80" s="7">
        <v>1</v>
      </c>
      <c r="H80" s="7">
        <v>1</v>
      </c>
      <c r="I80" s="7">
        <v>1</v>
      </c>
      <c r="J80" s="7">
        <v>1</v>
      </c>
      <c r="K80" s="7">
        <v>1</v>
      </c>
      <c r="L80" s="7"/>
      <c r="M80" s="7">
        <v>1</v>
      </c>
      <c r="N80" s="7"/>
    </row>
    <row r="81" spans="1:14" ht="15.75" customHeight="1" thickBot="1" x14ac:dyDescent="0.35">
      <c r="A81" s="5" t="s">
        <v>8</v>
      </c>
      <c r="B81" s="6" t="s">
        <v>121</v>
      </c>
      <c r="C81" s="7">
        <v>1</v>
      </c>
      <c r="D81" s="10">
        <v>1</v>
      </c>
      <c r="E81" s="10">
        <v>1</v>
      </c>
      <c r="F81" s="7">
        <v>1</v>
      </c>
      <c r="G81" s="7">
        <v>1</v>
      </c>
      <c r="H81" s="7">
        <v>1</v>
      </c>
      <c r="I81" s="7">
        <v>1</v>
      </c>
      <c r="J81" s="7"/>
      <c r="K81" s="7">
        <v>1</v>
      </c>
      <c r="L81" s="7"/>
      <c r="M81" s="7">
        <v>1</v>
      </c>
      <c r="N81" s="7"/>
    </row>
    <row r="82" spans="1:14" ht="24.75" customHeight="1" thickBot="1" x14ac:dyDescent="0.35">
      <c r="A82" s="8" t="s">
        <v>8</v>
      </c>
      <c r="B82" s="6" t="s">
        <v>122</v>
      </c>
      <c r="C82" s="7">
        <v>1</v>
      </c>
      <c r="D82" s="10">
        <v>1</v>
      </c>
      <c r="E82" s="10">
        <v>1</v>
      </c>
      <c r="F82" s="7">
        <v>1</v>
      </c>
      <c r="G82" s="7">
        <v>1</v>
      </c>
      <c r="H82" s="7">
        <v>1</v>
      </c>
      <c r="I82" s="7">
        <v>1</v>
      </c>
      <c r="J82" s="7">
        <v>1</v>
      </c>
      <c r="K82" s="7">
        <v>1</v>
      </c>
      <c r="L82" s="7">
        <v>1</v>
      </c>
      <c r="M82" s="7">
        <v>1</v>
      </c>
      <c r="N82" s="7">
        <v>1</v>
      </c>
    </row>
    <row r="83" spans="1:14" ht="15.75" customHeight="1" thickBot="1" x14ac:dyDescent="0.35">
      <c r="A83" s="8" t="s">
        <v>8</v>
      </c>
      <c r="B83" s="6" t="s">
        <v>123</v>
      </c>
      <c r="C83" s="7">
        <v>1</v>
      </c>
      <c r="D83" s="10">
        <v>1</v>
      </c>
      <c r="E83" s="10">
        <v>1</v>
      </c>
      <c r="F83" s="7">
        <v>1</v>
      </c>
      <c r="G83" s="7">
        <v>1</v>
      </c>
      <c r="H83" s="7">
        <v>1</v>
      </c>
      <c r="I83" s="7">
        <v>1</v>
      </c>
      <c r="J83" s="7">
        <v>1</v>
      </c>
      <c r="K83" s="7">
        <v>1</v>
      </c>
      <c r="L83" s="7">
        <v>1</v>
      </c>
      <c r="M83" s="7">
        <v>1</v>
      </c>
      <c r="N83" s="7">
        <v>1</v>
      </c>
    </row>
    <row r="84" spans="1:14" ht="15.75" customHeight="1" thickBot="1" x14ac:dyDescent="0.35">
      <c r="A84" s="8" t="s">
        <v>8</v>
      </c>
      <c r="B84" s="6" t="s">
        <v>124</v>
      </c>
      <c r="C84" s="7">
        <v>1</v>
      </c>
      <c r="D84" s="10">
        <v>1</v>
      </c>
      <c r="E84" s="10">
        <v>1</v>
      </c>
      <c r="F84" s="7">
        <v>1</v>
      </c>
      <c r="G84" s="7">
        <v>1</v>
      </c>
      <c r="H84" s="7">
        <v>1</v>
      </c>
      <c r="I84" s="7">
        <v>1</v>
      </c>
      <c r="J84" s="7">
        <v>1</v>
      </c>
      <c r="K84" s="7">
        <v>1</v>
      </c>
      <c r="L84" s="7">
        <v>1</v>
      </c>
      <c r="M84" s="7">
        <v>1</v>
      </c>
      <c r="N84" s="7"/>
    </row>
    <row r="85" spans="1:14" ht="15.75" customHeight="1" thickBot="1" x14ac:dyDescent="0.35">
      <c r="A85" s="8" t="s">
        <v>8</v>
      </c>
      <c r="B85" s="6" t="s">
        <v>125</v>
      </c>
      <c r="C85" s="7">
        <v>1</v>
      </c>
      <c r="D85" s="10">
        <v>1</v>
      </c>
      <c r="E85" s="10">
        <v>1</v>
      </c>
      <c r="F85" s="7">
        <v>1</v>
      </c>
      <c r="G85" s="7">
        <v>1</v>
      </c>
      <c r="H85" s="7">
        <v>1</v>
      </c>
      <c r="I85" s="7">
        <v>1</v>
      </c>
      <c r="J85" s="7">
        <v>1</v>
      </c>
      <c r="K85" s="7"/>
      <c r="L85" s="7">
        <v>1</v>
      </c>
      <c r="M85" s="7">
        <v>1</v>
      </c>
      <c r="N85" s="7"/>
    </row>
    <row r="86" spans="1:14" ht="15.75" customHeight="1" thickBot="1" x14ac:dyDescent="0.35">
      <c r="A86" s="8" t="s">
        <v>8</v>
      </c>
      <c r="B86" s="6" t="s">
        <v>126</v>
      </c>
      <c r="C86" s="6"/>
      <c r="D86" s="10">
        <v>1</v>
      </c>
      <c r="E86" s="10">
        <v>1</v>
      </c>
      <c r="F86" s="7">
        <v>1</v>
      </c>
      <c r="G86" s="7">
        <v>1</v>
      </c>
      <c r="H86" s="7">
        <v>1</v>
      </c>
      <c r="I86" s="7">
        <v>1</v>
      </c>
      <c r="J86" s="7">
        <v>1</v>
      </c>
      <c r="K86" s="7">
        <v>1</v>
      </c>
      <c r="L86" s="7">
        <v>1</v>
      </c>
      <c r="M86" s="7">
        <v>1</v>
      </c>
      <c r="N86" s="7"/>
    </row>
    <row r="87" spans="1:14" ht="15.75" customHeight="1" thickBot="1" x14ac:dyDescent="0.35">
      <c r="A87" s="8" t="s">
        <v>8</v>
      </c>
      <c r="B87" s="6" t="s">
        <v>127</v>
      </c>
      <c r="C87" s="7">
        <v>1</v>
      </c>
      <c r="D87" s="10">
        <v>1</v>
      </c>
      <c r="E87" s="10">
        <v>1</v>
      </c>
      <c r="F87" s="7">
        <v>1</v>
      </c>
      <c r="G87" s="7">
        <v>1</v>
      </c>
      <c r="H87" s="7">
        <v>1</v>
      </c>
      <c r="I87" s="7">
        <v>1</v>
      </c>
      <c r="J87" s="7">
        <v>1</v>
      </c>
      <c r="K87" s="7">
        <v>1</v>
      </c>
      <c r="L87" s="7">
        <v>1</v>
      </c>
      <c r="M87" s="7">
        <v>1</v>
      </c>
      <c r="N87" s="7"/>
    </row>
    <row r="88" spans="1:14" ht="15.75" customHeight="1" thickBot="1" x14ac:dyDescent="0.35">
      <c r="A88" s="8" t="s">
        <v>8</v>
      </c>
      <c r="B88" s="6" t="s">
        <v>128</v>
      </c>
      <c r="C88" s="7">
        <v>1</v>
      </c>
      <c r="D88" s="10">
        <v>1</v>
      </c>
      <c r="E88" s="10">
        <v>1</v>
      </c>
      <c r="F88" s="7">
        <v>1</v>
      </c>
      <c r="G88" s="7">
        <v>1</v>
      </c>
      <c r="H88" s="7">
        <v>1</v>
      </c>
      <c r="I88" s="7">
        <v>1</v>
      </c>
      <c r="J88" s="7">
        <v>1</v>
      </c>
      <c r="K88" s="7">
        <v>1</v>
      </c>
      <c r="L88" s="7">
        <v>1</v>
      </c>
      <c r="M88" s="7"/>
      <c r="N88" s="7"/>
    </row>
    <row r="89" spans="1:14" ht="15.75" customHeight="1" thickBot="1" x14ac:dyDescent="0.35">
      <c r="A89" s="8" t="s">
        <v>8</v>
      </c>
      <c r="B89" s="6" t="s">
        <v>129</v>
      </c>
      <c r="C89" s="7">
        <v>1</v>
      </c>
      <c r="D89" s="10">
        <v>1</v>
      </c>
      <c r="E89" s="10">
        <v>1</v>
      </c>
      <c r="F89" s="7">
        <v>1</v>
      </c>
      <c r="G89" s="7">
        <v>1</v>
      </c>
      <c r="H89" s="6"/>
      <c r="I89" s="7">
        <v>1</v>
      </c>
      <c r="J89" s="7">
        <v>1</v>
      </c>
      <c r="K89" s="7">
        <v>1</v>
      </c>
      <c r="L89" s="7">
        <v>1</v>
      </c>
      <c r="M89" s="7">
        <v>1</v>
      </c>
      <c r="N89" s="7"/>
    </row>
    <row r="90" spans="1:14" ht="15.75" customHeight="1" thickBot="1" x14ac:dyDescent="0.35">
      <c r="A90" s="8" t="s">
        <v>8</v>
      </c>
      <c r="B90" s="6" t="s">
        <v>130</v>
      </c>
      <c r="C90" s="7">
        <v>1</v>
      </c>
      <c r="D90" s="10">
        <v>1</v>
      </c>
      <c r="E90" s="10">
        <v>1</v>
      </c>
      <c r="F90" s="7">
        <v>1</v>
      </c>
      <c r="G90" s="7">
        <v>1</v>
      </c>
      <c r="H90" s="7">
        <v>1</v>
      </c>
      <c r="I90" s="7">
        <v>1</v>
      </c>
      <c r="J90" s="7">
        <v>1</v>
      </c>
      <c r="K90" s="7">
        <v>1</v>
      </c>
      <c r="L90" s="7"/>
      <c r="M90" s="7">
        <v>1</v>
      </c>
      <c r="N90" s="7">
        <v>1</v>
      </c>
    </row>
    <row r="91" spans="1:14" ht="15.75" customHeight="1" thickBot="1" x14ac:dyDescent="0.35">
      <c r="A91" s="8" t="s">
        <v>8</v>
      </c>
      <c r="B91" s="6" t="s">
        <v>131</v>
      </c>
      <c r="C91" s="6"/>
      <c r="D91" s="10">
        <v>1</v>
      </c>
      <c r="E91" s="10"/>
      <c r="F91" s="6"/>
      <c r="G91" s="6"/>
      <c r="H91" s="7">
        <v>1</v>
      </c>
      <c r="I91" s="7">
        <v>1</v>
      </c>
      <c r="J91" s="7">
        <v>1</v>
      </c>
      <c r="K91" s="7"/>
      <c r="L91" s="7">
        <v>1</v>
      </c>
      <c r="M91" s="7">
        <v>1</v>
      </c>
      <c r="N91" s="7"/>
    </row>
    <row r="92" spans="1:14" ht="15.75" customHeight="1" thickBot="1" x14ac:dyDescent="0.35">
      <c r="A92" s="8" t="s">
        <v>8</v>
      </c>
      <c r="B92" s="6" t="s">
        <v>132</v>
      </c>
      <c r="C92" s="7">
        <v>1</v>
      </c>
      <c r="D92" s="10">
        <v>1</v>
      </c>
      <c r="E92" s="10">
        <v>1</v>
      </c>
      <c r="F92" s="7">
        <v>1</v>
      </c>
      <c r="G92" s="7">
        <v>1</v>
      </c>
      <c r="H92" s="7">
        <v>1</v>
      </c>
      <c r="I92" s="7">
        <v>1</v>
      </c>
      <c r="J92" s="7">
        <v>1</v>
      </c>
      <c r="K92" s="7">
        <v>1</v>
      </c>
      <c r="L92" s="7">
        <v>1</v>
      </c>
      <c r="M92" s="7">
        <v>1</v>
      </c>
      <c r="N92" s="7"/>
    </row>
    <row r="93" spans="1:14" ht="15.75" customHeight="1" thickBot="1" x14ac:dyDescent="0.35">
      <c r="A93" s="8" t="s">
        <v>8</v>
      </c>
      <c r="B93" s="6" t="s">
        <v>133</v>
      </c>
      <c r="C93" s="6"/>
      <c r="D93" s="10">
        <v>1</v>
      </c>
      <c r="E93" s="10">
        <v>1</v>
      </c>
      <c r="F93" s="7">
        <v>1</v>
      </c>
      <c r="G93" s="6"/>
      <c r="H93" s="7">
        <v>1</v>
      </c>
      <c r="I93" s="7">
        <v>1</v>
      </c>
      <c r="J93" s="7">
        <v>1</v>
      </c>
      <c r="K93" s="7"/>
      <c r="L93" s="7">
        <v>1</v>
      </c>
      <c r="M93" s="7">
        <v>1</v>
      </c>
      <c r="N93" s="7"/>
    </row>
    <row r="94" spans="1:14" ht="15.75" customHeight="1" thickBot="1" x14ac:dyDescent="0.35">
      <c r="A94" s="8" t="s">
        <v>8</v>
      </c>
      <c r="B94" s="6" t="s">
        <v>134</v>
      </c>
      <c r="C94" s="7">
        <v>1</v>
      </c>
      <c r="D94" s="10">
        <v>1</v>
      </c>
      <c r="E94" s="10">
        <v>1</v>
      </c>
      <c r="F94" s="7">
        <v>1</v>
      </c>
      <c r="G94" s="7">
        <v>1</v>
      </c>
      <c r="H94" s="6"/>
      <c r="I94" s="7">
        <v>1</v>
      </c>
      <c r="J94" s="7">
        <v>1</v>
      </c>
      <c r="K94" s="7"/>
      <c r="L94" s="7">
        <v>1</v>
      </c>
      <c r="M94" s="7">
        <v>1</v>
      </c>
      <c r="N94" s="7">
        <v>1</v>
      </c>
    </row>
    <row r="95" spans="1:14" ht="15.75" customHeight="1" thickBot="1" x14ac:dyDescent="0.35">
      <c r="A95" s="8" t="s">
        <v>8</v>
      </c>
      <c r="B95" s="6" t="s">
        <v>135</v>
      </c>
      <c r="C95" s="7">
        <v>1</v>
      </c>
      <c r="D95" s="10">
        <v>1</v>
      </c>
      <c r="E95" s="10">
        <v>1</v>
      </c>
      <c r="F95" s="7">
        <v>1</v>
      </c>
      <c r="G95" s="6"/>
      <c r="H95" s="6"/>
      <c r="I95" s="7">
        <v>1</v>
      </c>
      <c r="J95" s="7">
        <v>1</v>
      </c>
      <c r="K95" s="7">
        <v>1</v>
      </c>
      <c r="L95" s="7">
        <v>1</v>
      </c>
      <c r="M95" s="7">
        <v>1</v>
      </c>
      <c r="N95" s="7"/>
    </row>
    <row r="96" spans="1:14" ht="15.75" customHeight="1" thickBot="1" x14ac:dyDescent="0.35">
      <c r="A96" s="8" t="s">
        <v>8</v>
      </c>
      <c r="B96" s="6" t="s">
        <v>136</v>
      </c>
      <c r="C96" s="7">
        <v>1</v>
      </c>
      <c r="D96" s="10">
        <v>1</v>
      </c>
      <c r="E96" s="10">
        <v>1</v>
      </c>
      <c r="F96" s="7">
        <v>1</v>
      </c>
      <c r="G96" s="7">
        <v>1</v>
      </c>
      <c r="H96" s="7">
        <v>1</v>
      </c>
      <c r="I96" s="7">
        <v>1</v>
      </c>
      <c r="J96" s="7">
        <v>1</v>
      </c>
      <c r="K96" s="7">
        <v>1</v>
      </c>
      <c r="L96" s="7">
        <v>1</v>
      </c>
      <c r="M96" s="7">
        <v>1</v>
      </c>
      <c r="N96" s="7">
        <v>1</v>
      </c>
    </row>
    <row r="97" spans="1:14" ht="15.75" customHeight="1" thickBot="1" x14ac:dyDescent="0.35">
      <c r="A97" s="8" t="s">
        <v>8</v>
      </c>
      <c r="B97" s="6" t="s">
        <v>137</v>
      </c>
      <c r="C97" s="7">
        <v>1</v>
      </c>
      <c r="D97" s="10">
        <v>1</v>
      </c>
      <c r="E97" s="10">
        <v>1</v>
      </c>
      <c r="F97" s="7">
        <v>1</v>
      </c>
      <c r="G97" s="7">
        <v>1</v>
      </c>
      <c r="H97" s="7">
        <v>1</v>
      </c>
      <c r="I97" s="7">
        <v>1</v>
      </c>
      <c r="J97" s="7">
        <v>1</v>
      </c>
      <c r="K97" s="7">
        <v>1</v>
      </c>
      <c r="L97" s="7"/>
      <c r="M97" s="7">
        <v>1</v>
      </c>
      <c r="N97" s="7"/>
    </row>
    <row r="98" spans="1:14" ht="15.75" customHeight="1" thickBot="1" x14ac:dyDescent="0.35">
      <c r="A98" s="8" t="s">
        <v>8</v>
      </c>
      <c r="B98" s="6" t="s">
        <v>138</v>
      </c>
      <c r="C98" s="7">
        <v>1</v>
      </c>
      <c r="D98" s="10">
        <v>1</v>
      </c>
      <c r="E98" s="10">
        <v>1</v>
      </c>
      <c r="F98" s="6"/>
      <c r="G98" s="7">
        <v>1</v>
      </c>
      <c r="H98" s="6"/>
      <c r="I98" s="7">
        <v>1</v>
      </c>
      <c r="J98" s="7">
        <v>1</v>
      </c>
      <c r="K98" s="7"/>
      <c r="L98" s="7">
        <v>1</v>
      </c>
      <c r="M98" s="7">
        <v>1</v>
      </c>
      <c r="N98" s="7"/>
    </row>
    <row r="99" spans="1:14" ht="15.75" customHeight="1" thickBot="1" x14ac:dyDescent="0.35">
      <c r="A99" s="8" t="s">
        <v>8</v>
      </c>
      <c r="B99" s="6" t="s">
        <v>139</v>
      </c>
      <c r="C99" s="7">
        <v>1</v>
      </c>
      <c r="D99" s="10">
        <v>1</v>
      </c>
      <c r="E99" s="10">
        <v>1</v>
      </c>
      <c r="F99" s="7">
        <v>1</v>
      </c>
      <c r="G99" s="7">
        <v>1</v>
      </c>
      <c r="H99" s="7">
        <v>1</v>
      </c>
      <c r="I99" s="7">
        <v>1</v>
      </c>
      <c r="J99" s="7">
        <v>1</v>
      </c>
      <c r="K99" s="7">
        <v>1</v>
      </c>
      <c r="L99" s="7">
        <v>1</v>
      </c>
      <c r="M99" s="7">
        <v>1</v>
      </c>
      <c r="N99" s="7"/>
    </row>
    <row r="100" spans="1:14" ht="15.75" customHeight="1" thickBot="1" x14ac:dyDescent="0.35">
      <c r="A100" s="8" t="s">
        <v>8</v>
      </c>
      <c r="B100" s="6" t="s">
        <v>140</v>
      </c>
      <c r="C100" s="7">
        <v>1</v>
      </c>
      <c r="D100" s="10">
        <v>1</v>
      </c>
      <c r="E100" s="10">
        <v>1</v>
      </c>
      <c r="F100" s="7">
        <v>1</v>
      </c>
      <c r="G100" s="7">
        <v>1</v>
      </c>
      <c r="H100" s="7">
        <v>1</v>
      </c>
      <c r="I100" s="7">
        <v>1</v>
      </c>
      <c r="J100" s="7">
        <v>1</v>
      </c>
      <c r="K100" s="7">
        <v>1</v>
      </c>
      <c r="L100" s="7">
        <v>1</v>
      </c>
      <c r="M100" s="7">
        <v>1</v>
      </c>
      <c r="N100" s="7">
        <v>1</v>
      </c>
    </row>
    <row r="101" spans="1:14" ht="15.75" customHeight="1" thickBot="1" x14ac:dyDescent="0.35">
      <c r="A101" s="8" t="s">
        <v>8</v>
      </c>
      <c r="B101" s="6" t="s">
        <v>141</v>
      </c>
      <c r="C101" s="7">
        <v>1</v>
      </c>
      <c r="D101" s="10">
        <v>1</v>
      </c>
      <c r="E101" s="10">
        <v>1</v>
      </c>
      <c r="F101" s="6"/>
      <c r="G101" s="6"/>
      <c r="H101" s="7">
        <v>1</v>
      </c>
      <c r="I101" s="7">
        <v>1</v>
      </c>
      <c r="J101" s="7">
        <v>1</v>
      </c>
      <c r="K101" s="7"/>
      <c r="L101" s="7">
        <v>1</v>
      </c>
      <c r="M101" s="7">
        <v>1</v>
      </c>
      <c r="N101" s="7"/>
    </row>
    <row r="102" spans="1:14" ht="15.75" customHeight="1" thickBot="1" x14ac:dyDescent="0.35">
      <c r="A102" s="8" t="s">
        <v>8</v>
      </c>
      <c r="B102" s="6" t="s">
        <v>142</v>
      </c>
      <c r="C102" s="7">
        <v>1</v>
      </c>
      <c r="D102" s="10">
        <v>1</v>
      </c>
      <c r="E102" s="10">
        <v>1</v>
      </c>
      <c r="F102" s="7">
        <v>1</v>
      </c>
      <c r="G102" s="7">
        <v>1</v>
      </c>
      <c r="H102" s="7">
        <v>1</v>
      </c>
      <c r="I102" s="7">
        <v>1</v>
      </c>
      <c r="J102" s="7">
        <v>1</v>
      </c>
      <c r="K102" s="7">
        <v>1</v>
      </c>
      <c r="L102" s="7">
        <v>1</v>
      </c>
      <c r="M102" s="7">
        <v>1</v>
      </c>
      <c r="N102" s="7"/>
    </row>
    <row r="103" spans="1:14" ht="15.75" customHeight="1" thickBot="1" x14ac:dyDescent="0.35">
      <c r="A103" s="8" t="s">
        <v>25</v>
      </c>
      <c r="B103" s="6" t="s">
        <v>143</v>
      </c>
      <c r="C103" s="7">
        <v>1</v>
      </c>
      <c r="D103" s="10">
        <v>1</v>
      </c>
      <c r="E103" s="10">
        <v>1</v>
      </c>
      <c r="F103" s="7">
        <v>1</v>
      </c>
      <c r="G103" s="6"/>
      <c r="H103" s="7">
        <v>1</v>
      </c>
      <c r="I103" s="7">
        <v>1</v>
      </c>
      <c r="J103" s="7">
        <v>1</v>
      </c>
      <c r="K103" s="7">
        <v>1</v>
      </c>
      <c r="L103" s="7">
        <v>1</v>
      </c>
      <c r="M103" s="7"/>
      <c r="N103" s="7"/>
    </row>
    <row r="104" spans="1:14" ht="15.75" customHeight="1" thickBot="1" x14ac:dyDescent="0.35">
      <c r="A104" s="8" t="s">
        <v>25</v>
      </c>
      <c r="B104" s="6" t="s">
        <v>144</v>
      </c>
      <c r="C104" s="7">
        <v>1</v>
      </c>
      <c r="D104" s="10">
        <v>1</v>
      </c>
      <c r="E104" s="10">
        <v>1</v>
      </c>
      <c r="F104" s="7">
        <v>1</v>
      </c>
      <c r="G104" s="7">
        <v>1</v>
      </c>
      <c r="H104" s="6"/>
      <c r="I104" s="7">
        <v>1</v>
      </c>
      <c r="J104" s="7">
        <v>1</v>
      </c>
      <c r="K104" s="7">
        <v>1</v>
      </c>
      <c r="L104" s="7">
        <v>1</v>
      </c>
      <c r="M104" s="7">
        <v>1</v>
      </c>
      <c r="N104" s="7"/>
    </row>
    <row r="105" spans="1:14" ht="15.75" customHeight="1" thickBot="1" x14ac:dyDescent="0.35">
      <c r="A105" s="8" t="s">
        <v>25</v>
      </c>
      <c r="B105" s="6" t="s">
        <v>145</v>
      </c>
      <c r="C105" s="7">
        <v>1</v>
      </c>
      <c r="D105" s="10">
        <v>1</v>
      </c>
      <c r="E105" s="10">
        <v>1</v>
      </c>
      <c r="F105" s="7">
        <v>1</v>
      </c>
      <c r="G105" s="7">
        <v>1</v>
      </c>
      <c r="H105" s="7">
        <v>1</v>
      </c>
      <c r="I105" s="7">
        <v>1</v>
      </c>
      <c r="J105" s="7">
        <v>1</v>
      </c>
      <c r="K105" s="7"/>
      <c r="L105" s="7"/>
      <c r="M105" s="7">
        <v>1</v>
      </c>
      <c r="N105" s="7"/>
    </row>
    <row r="106" spans="1:14" ht="15.75" customHeight="1" thickBot="1" x14ac:dyDescent="0.35">
      <c r="A106" s="8" t="s">
        <v>25</v>
      </c>
      <c r="B106" s="6" t="s">
        <v>146</v>
      </c>
      <c r="C106" s="7">
        <v>1</v>
      </c>
      <c r="D106" s="10"/>
      <c r="E106" s="10">
        <v>1</v>
      </c>
      <c r="F106" s="7"/>
      <c r="G106" s="7">
        <v>1</v>
      </c>
      <c r="H106" s="7">
        <v>1</v>
      </c>
      <c r="I106" s="7">
        <v>1</v>
      </c>
      <c r="J106" s="7">
        <v>1</v>
      </c>
      <c r="K106" s="7"/>
      <c r="L106" s="7">
        <v>1</v>
      </c>
      <c r="M106" s="7">
        <v>1</v>
      </c>
      <c r="N106" s="7"/>
    </row>
    <row r="107" spans="1:14" ht="15.75" customHeight="1" thickBot="1" x14ac:dyDescent="0.35">
      <c r="A107" s="8" t="s">
        <v>25</v>
      </c>
      <c r="B107" s="6" t="s">
        <v>147</v>
      </c>
      <c r="C107" s="7">
        <v>1</v>
      </c>
      <c r="D107" s="10">
        <v>1</v>
      </c>
      <c r="E107" s="10">
        <v>1</v>
      </c>
      <c r="F107" s="7">
        <v>1</v>
      </c>
      <c r="G107" s="7">
        <v>1</v>
      </c>
      <c r="H107" s="7">
        <v>1</v>
      </c>
      <c r="I107" s="7">
        <v>1</v>
      </c>
      <c r="J107" s="7">
        <v>1</v>
      </c>
      <c r="K107" s="7">
        <v>1</v>
      </c>
      <c r="L107" s="7">
        <v>1</v>
      </c>
      <c r="M107" s="7">
        <v>1</v>
      </c>
      <c r="N107" s="7"/>
    </row>
    <row r="108" spans="1:14" ht="24.75" customHeight="1" thickBot="1" x14ac:dyDescent="0.35">
      <c r="A108" s="8" t="s">
        <v>148</v>
      </c>
      <c r="B108" s="6" t="s">
        <v>112</v>
      </c>
      <c r="C108" s="7">
        <v>1</v>
      </c>
      <c r="D108" s="10">
        <v>1</v>
      </c>
      <c r="E108" s="10">
        <v>1</v>
      </c>
      <c r="F108" s="7">
        <v>1</v>
      </c>
      <c r="G108" s="7">
        <v>1</v>
      </c>
      <c r="H108" s="7">
        <v>1</v>
      </c>
      <c r="I108" s="7">
        <v>1</v>
      </c>
      <c r="J108" s="7">
        <v>1</v>
      </c>
      <c r="K108" s="7">
        <v>1</v>
      </c>
      <c r="L108" s="7">
        <v>1</v>
      </c>
      <c r="M108" s="7">
        <v>1</v>
      </c>
      <c r="N108" s="7">
        <v>1</v>
      </c>
    </row>
    <row r="109" spans="1:14" ht="36.75" customHeight="1" thickBot="1" x14ac:dyDescent="0.35">
      <c r="A109" s="8" t="s">
        <v>149</v>
      </c>
      <c r="B109" s="6" t="s">
        <v>83</v>
      </c>
      <c r="C109" s="7">
        <v>1</v>
      </c>
      <c r="D109" s="10">
        <v>1</v>
      </c>
      <c r="E109" s="10">
        <v>1</v>
      </c>
      <c r="F109" s="7">
        <v>1</v>
      </c>
      <c r="G109" s="7">
        <v>1</v>
      </c>
      <c r="H109" s="7">
        <v>1</v>
      </c>
      <c r="I109" s="7">
        <v>1</v>
      </c>
      <c r="J109" s="7">
        <v>1</v>
      </c>
      <c r="K109" s="7"/>
      <c r="L109" s="7">
        <v>1</v>
      </c>
      <c r="M109" s="7">
        <v>1</v>
      </c>
      <c r="N109" s="7"/>
    </row>
    <row r="110" spans="1:14" ht="15.75" customHeight="1" thickBot="1" x14ac:dyDescent="0.35">
      <c r="A110" s="8" t="s">
        <v>25</v>
      </c>
      <c r="B110" s="6" t="s">
        <v>150</v>
      </c>
      <c r="C110" s="7">
        <v>1</v>
      </c>
      <c r="D110" s="10">
        <v>1</v>
      </c>
      <c r="E110" s="10">
        <v>1</v>
      </c>
      <c r="F110" s="7">
        <v>1</v>
      </c>
      <c r="G110" s="7">
        <v>1</v>
      </c>
      <c r="H110" s="7">
        <v>1</v>
      </c>
      <c r="I110" s="7">
        <v>1</v>
      </c>
      <c r="J110" s="7">
        <v>1</v>
      </c>
      <c r="K110" s="7">
        <v>1</v>
      </c>
      <c r="L110" s="7">
        <v>1</v>
      </c>
      <c r="M110" s="7">
        <v>1</v>
      </c>
      <c r="N110" s="7">
        <v>1</v>
      </c>
    </row>
    <row r="111" spans="1:14" ht="36.75" customHeight="1" thickBot="1" x14ac:dyDescent="0.35">
      <c r="A111" s="8" t="s">
        <v>151</v>
      </c>
      <c r="B111" s="6" t="s">
        <v>84</v>
      </c>
      <c r="C111" s="7">
        <v>1</v>
      </c>
      <c r="D111" s="10">
        <v>1</v>
      </c>
      <c r="E111" s="10">
        <v>1</v>
      </c>
      <c r="F111" s="7"/>
      <c r="G111" s="7"/>
      <c r="H111" s="7">
        <v>1</v>
      </c>
      <c r="I111" s="7">
        <v>1</v>
      </c>
      <c r="J111" s="7">
        <v>1</v>
      </c>
      <c r="K111" s="7"/>
      <c r="L111" s="7">
        <v>1</v>
      </c>
      <c r="M111" s="7">
        <v>1</v>
      </c>
      <c r="N111" s="7"/>
    </row>
    <row r="112" spans="1:14" ht="15.75" customHeight="1" thickBot="1" x14ac:dyDescent="0.35">
      <c r="A112" s="8" t="s">
        <v>25</v>
      </c>
      <c r="B112" s="6" t="s">
        <v>152</v>
      </c>
      <c r="C112" s="7">
        <v>1</v>
      </c>
      <c r="D112" s="10">
        <v>1</v>
      </c>
      <c r="E112" s="10">
        <v>1</v>
      </c>
      <c r="F112" s="7">
        <v>1</v>
      </c>
      <c r="G112" s="7">
        <v>1</v>
      </c>
      <c r="H112" s="7" t="s">
        <v>153</v>
      </c>
      <c r="I112" s="7">
        <v>1</v>
      </c>
      <c r="J112" s="7">
        <v>1</v>
      </c>
      <c r="K112" s="7">
        <v>1</v>
      </c>
      <c r="L112" s="7">
        <v>1</v>
      </c>
      <c r="M112" s="7">
        <v>1</v>
      </c>
      <c r="N112" s="7">
        <v>1</v>
      </c>
    </row>
    <row r="113" spans="1:14" ht="36.75" customHeight="1" thickBot="1" x14ac:dyDescent="0.35">
      <c r="A113" s="8" t="s">
        <v>154</v>
      </c>
      <c r="B113" s="6" t="s">
        <v>50</v>
      </c>
      <c r="C113" s="7">
        <v>1</v>
      </c>
      <c r="D113" s="10">
        <v>1</v>
      </c>
      <c r="E113" s="10">
        <v>1</v>
      </c>
      <c r="F113" s="7"/>
      <c r="G113" s="7">
        <v>1</v>
      </c>
      <c r="H113" s="7"/>
      <c r="I113" s="7">
        <v>1</v>
      </c>
      <c r="J113" s="7">
        <v>1</v>
      </c>
      <c r="K113" s="7">
        <v>1</v>
      </c>
      <c r="L113" s="7">
        <v>1</v>
      </c>
      <c r="M113" s="7"/>
      <c r="N113" s="7"/>
    </row>
    <row r="114" spans="1:14" ht="15.75" customHeight="1" thickBot="1" x14ac:dyDescent="0.35">
      <c r="A114" s="8" t="s">
        <v>155</v>
      </c>
      <c r="B114" s="6" t="s">
        <v>156</v>
      </c>
      <c r="C114" s="7">
        <v>1</v>
      </c>
      <c r="D114" s="10">
        <v>1</v>
      </c>
      <c r="E114" s="10">
        <v>1</v>
      </c>
      <c r="F114" s="7">
        <v>1</v>
      </c>
      <c r="G114" s="7">
        <v>1</v>
      </c>
      <c r="H114" s="7">
        <v>1</v>
      </c>
      <c r="I114" s="7">
        <v>1</v>
      </c>
      <c r="J114" s="7"/>
      <c r="K114" s="7">
        <v>1</v>
      </c>
      <c r="L114" s="7">
        <v>1</v>
      </c>
      <c r="M114" s="7">
        <v>1</v>
      </c>
      <c r="N114" s="7">
        <v>1</v>
      </c>
    </row>
    <row r="115" spans="1:14" ht="15.75" customHeight="1" thickBot="1" x14ac:dyDescent="0.35">
      <c r="A115" s="8" t="s">
        <v>25</v>
      </c>
      <c r="B115" s="6" t="s">
        <v>157</v>
      </c>
      <c r="C115" s="7">
        <v>1</v>
      </c>
      <c r="D115" s="10">
        <v>1</v>
      </c>
      <c r="E115" s="10">
        <v>1</v>
      </c>
      <c r="F115" s="7">
        <v>1</v>
      </c>
      <c r="G115" s="7">
        <v>1</v>
      </c>
      <c r="H115" s="7">
        <v>1</v>
      </c>
      <c r="I115" s="7">
        <v>1</v>
      </c>
      <c r="J115" s="7"/>
      <c r="K115" s="7"/>
      <c r="L115" s="7">
        <v>1</v>
      </c>
      <c r="M115" s="7">
        <v>1</v>
      </c>
      <c r="N115" s="7"/>
    </row>
    <row r="116" spans="1:14" ht="15.75" customHeight="1" thickBot="1" x14ac:dyDescent="0.35">
      <c r="A116" s="8" t="s">
        <v>25</v>
      </c>
      <c r="B116" s="6" t="s">
        <v>158</v>
      </c>
      <c r="C116" s="7">
        <v>1</v>
      </c>
      <c r="D116" s="10">
        <v>1</v>
      </c>
      <c r="E116" s="10">
        <v>1</v>
      </c>
      <c r="F116" s="7">
        <v>1</v>
      </c>
      <c r="G116" s="7">
        <v>1</v>
      </c>
      <c r="H116" s="7">
        <v>1</v>
      </c>
      <c r="I116" s="7">
        <v>1</v>
      </c>
      <c r="J116" s="7"/>
      <c r="K116" s="7">
        <v>1</v>
      </c>
      <c r="L116" s="7">
        <v>1</v>
      </c>
      <c r="M116" s="7"/>
      <c r="N116" s="7"/>
    </row>
    <row r="117" spans="1:14" ht="24.75" customHeight="1" thickBot="1" x14ac:dyDescent="0.35">
      <c r="A117" s="8" t="s">
        <v>159</v>
      </c>
      <c r="B117" s="6" t="s">
        <v>115</v>
      </c>
      <c r="C117" s="7">
        <v>1</v>
      </c>
      <c r="D117" s="10">
        <v>1</v>
      </c>
      <c r="E117" s="10">
        <v>1</v>
      </c>
      <c r="F117" s="7">
        <v>1</v>
      </c>
      <c r="G117" s="7">
        <v>1</v>
      </c>
      <c r="H117" s="7">
        <v>1</v>
      </c>
      <c r="I117" s="7">
        <v>1</v>
      </c>
      <c r="J117" s="7">
        <v>1</v>
      </c>
      <c r="K117" s="7">
        <v>1</v>
      </c>
      <c r="L117" s="7">
        <v>1</v>
      </c>
      <c r="M117" s="7">
        <v>1</v>
      </c>
      <c r="N117" s="7">
        <v>1</v>
      </c>
    </row>
    <row r="118" spans="1:14" ht="15.75" customHeight="1" thickBot="1" x14ac:dyDescent="0.35">
      <c r="A118" s="8" t="s">
        <v>25</v>
      </c>
      <c r="B118" s="6" t="s">
        <v>160</v>
      </c>
      <c r="C118" s="7">
        <v>1</v>
      </c>
      <c r="D118" s="10">
        <v>1</v>
      </c>
      <c r="E118" s="10">
        <v>1</v>
      </c>
      <c r="F118" s="7">
        <v>1</v>
      </c>
      <c r="G118" s="7">
        <v>1</v>
      </c>
      <c r="H118" s="7">
        <v>1</v>
      </c>
      <c r="I118" s="7">
        <v>1</v>
      </c>
      <c r="J118" s="7">
        <v>1</v>
      </c>
      <c r="K118" s="7">
        <v>1</v>
      </c>
      <c r="L118" s="7">
        <v>1</v>
      </c>
      <c r="M118" s="7">
        <v>1</v>
      </c>
      <c r="N118" s="7"/>
    </row>
    <row r="119" spans="1:14" ht="15.75" customHeight="1" thickBot="1" x14ac:dyDescent="0.35">
      <c r="A119" s="8" t="s">
        <v>25</v>
      </c>
      <c r="B119" s="6" t="s">
        <v>161</v>
      </c>
      <c r="C119" s="7">
        <v>1</v>
      </c>
      <c r="D119" s="10">
        <v>1</v>
      </c>
      <c r="E119" s="10">
        <v>1</v>
      </c>
      <c r="F119" s="7">
        <v>1</v>
      </c>
      <c r="G119" s="7"/>
      <c r="H119" s="7"/>
      <c r="I119" s="7" t="s">
        <v>190</v>
      </c>
      <c r="J119" s="7"/>
      <c r="K119" s="7"/>
      <c r="L119" s="7">
        <v>1</v>
      </c>
      <c r="M119" s="7">
        <v>1</v>
      </c>
      <c r="N119" s="7"/>
    </row>
    <row r="120" spans="1:14" ht="15.75" customHeight="1" thickBot="1" x14ac:dyDescent="0.35">
      <c r="A120" s="8" t="s">
        <v>25</v>
      </c>
      <c r="B120" s="6" t="s">
        <v>162</v>
      </c>
      <c r="C120" s="7">
        <v>1</v>
      </c>
      <c r="D120" s="10">
        <v>1</v>
      </c>
      <c r="E120" s="10">
        <v>1</v>
      </c>
      <c r="F120" s="7">
        <v>1</v>
      </c>
      <c r="G120" s="7"/>
      <c r="H120" s="7"/>
      <c r="I120" s="7">
        <v>1</v>
      </c>
      <c r="J120" s="7"/>
      <c r="K120" s="7"/>
      <c r="L120" s="7">
        <v>1</v>
      </c>
      <c r="M120" s="7">
        <v>1</v>
      </c>
      <c r="N120" s="7"/>
    </row>
    <row r="121" spans="1:14" ht="36.75" customHeight="1" thickBot="1" x14ac:dyDescent="0.35">
      <c r="A121" s="8" t="s">
        <v>154</v>
      </c>
      <c r="B121" s="6" t="s">
        <v>51</v>
      </c>
      <c r="C121" s="7">
        <v>1</v>
      </c>
      <c r="D121" s="10">
        <v>1</v>
      </c>
      <c r="E121" s="10">
        <v>1</v>
      </c>
      <c r="F121" s="7">
        <v>1</v>
      </c>
      <c r="G121" s="7">
        <v>1</v>
      </c>
      <c r="H121" s="7">
        <v>1</v>
      </c>
      <c r="I121" s="7">
        <v>1</v>
      </c>
      <c r="J121" s="7">
        <v>1</v>
      </c>
      <c r="K121" s="7">
        <v>1</v>
      </c>
      <c r="L121" s="7">
        <v>1</v>
      </c>
      <c r="M121" s="7">
        <v>1</v>
      </c>
      <c r="N121" s="7"/>
    </row>
    <row r="122" spans="1:14" ht="15.75" customHeight="1" thickBot="1" x14ac:dyDescent="0.35">
      <c r="A122" s="8" t="s">
        <v>25</v>
      </c>
      <c r="B122" s="6" t="s">
        <v>163</v>
      </c>
      <c r="C122" s="7">
        <v>1</v>
      </c>
      <c r="D122" s="10">
        <v>1</v>
      </c>
      <c r="E122" s="10">
        <v>1</v>
      </c>
      <c r="F122" s="7">
        <v>1</v>
      </c>
      <c r="G122" s="7">
        <v>1</v>
      </c>
      <c r="H122" s="7"/>
      <c r="I122" s="7">
        <v>1</v>
      </c>
      <c r="J122" s="7"/>
      <c r="K122" s="7">
        <v>1</v>
      </c>
      <c r="L122" s="7">
        <v>1</v>
      </c>
      <c r="M122" s="7">
        <v>1</v>
      </c>
      <c r="N122" s="7"/>
    </row>
    <row r="123" spans="1:14" ht="15.75" customHeight="1" thickBot="1" x14ac:dyDescent="0.35">
      <c r="A123" s="8" t="s">
        <v>25</v>
      </c>
      <c r="B123" s="6" t="s">
        <v>164</v>
      </c>
      <c r="C123" s="7">
        <v>1</v>
      </c>
      <c r="D123" s="10">
        <v>1</v>
      </c>
      <c r="E123" s="10">
        <v>1</v>
      </c>
      <c r="F123" s="7">
        <v>1</v>
      </c>
      <c r="G123" s="7">
        <v>1</v>
      </c>
      <c r="H123" s="7"/>
      <c r="I123" s="7">
        <v>1</v>
      </c>
      <c r="J123" s="7"/>
      <c r="K123" s="7">
        <v>1</v>
      </c>
      <c r="L123" s="7">
        <v>1</v>
      </c>
      <c r="M123" s="7">
        <v>1</v>
      </c>
      <c r="N123" s="7"/>
    </row>
    <row r="124" spans="1:14" ht="15.75" customHeight="1" thickBot="1" x14ac:dyDescent="0.35">
      <c r="A124" s="8" t="s">
        <v>25</v>
      </c>
      <c r="B124" s="6" t="s">
        <v>165</v>
      </c>
      <c r="C124" s="7">
        <v>1</v>
      </c>
      <c r="D124" s="10">
        <v>1</v>
      </c>
      <c r="E124" s="10">
        <v>1</v>
      </c>
      <c r="F124" s="7">
        <v>1</v>
      </c>
      <c r="G124" s="7"/>
      <c r="H124" s="7">
        <v>1</v>
      </c>
      <c r="I124" s="7">
        <v>1</v>
      </c>
      <c r="J124" s="7">
        <v>1</v>
      </c>
      <c r="K124" s="7">
        <v>1</v>
      </c>
      <c r="L124" s="7">
        <v>1</v>
      </c>
      <c r="M124" s="7">
        <v>1</v>
      </c>
      <c r="N124" s="7"/>
    </row>
    <row r="125" spans="1:14" ht="15.75" customHeight="1" thickBot="1" x14ac:dyDescent="0.35">
      <c r="A125" s="8" t="s">
        <v>25</v>
      </c>
      <c r="B125" s="6" t="s">
        <v>166</v>
      </c>
      <c r="C125" s="7"/>
      <c r="D125" s="10">
        <v>1</v>
      </c>
      <c r="E125" s="10">
        <v>1</v>
      </c>
      <c r="F125" s="7">
        <v>1</v>
      </c>
      <c r="G125" s="7">
        <v>1</v>
      </c>
      <c r="H125" s="7"/>
      <c r="I125" s="7">
        <v>1</v>
      </c>
      <c r="J125" s="7">
        <v>1</v>
      </c>
      <c r="K125" s="7"/>
      <c r="L125" s="7">
        <v>1</v>
      </c>
      <c r="M125" s="7">
        <v>1</v>
      </c>
      <c r="N125" s="7"/>
    </row>
    <row r="126" spans="1:14" ht="15.75" customHeight="1" thickBot="1" x14ac:dyDescent="0.35">
      <c r="A126" s="15" t="s">
        <v>154</v>
      </c>
      <c r="B126" s="16" t="s">
        <v>53</v>
      </c>
      <c r="C126" s="11">
        <v>1</v>
      </c>
      <c r="D126" s="11">
        <v>1</v>
      </c>
      <c r="E126" s="11">
        <v>1</v>
      </c>
      <c r="F126" s="11">
        <v>1</v>
      </c>
      <c r="G126" s="11">
        <v>1</v>
      </c>
      <c r="H126" s="11">
        <v>1</v>
      </c>
      <c r="I126" s="11">
        <v>1</v>
      </c>
      <c r="J126" s="11"/>
      <c r="K126" s="11">
        <v>1</v>
      </c>
      <c r="L126" s="11">
        <v>1</v>
      </c>
      <c r="M126" s="11">
        <v>1</v>
      </c>
      <c r="N126" s="11"/>
    </row>
    <row r="127" spans="1:14" ht="15.75" customHeight="1" thickBot="1" x14ac:dyDescent="0.35">
      <c r="A127" s="8" t="s">
        <v>25</v>
      </c>
      <c r="B127" s="6" t="s">
        <v>167</v>
      </c>
      <c r="C127" s="7">
        <v>1</v>
      </c>
      <c r="D127" s="10">
        <v>1</v>
      </c>
      <c r="E127" s="10">
        <v>1</v>
      </c>
      <c r="F127" s="7"/>
      <c r="G127" s="7">
        <v>1</v>
      </c>
      <c r="H127" s="7"/>
      <c r="I127" s="7">
        <v>1</v>
      </c>
      <c r="J127" s="7">
        <v>1</v>
      </c>
      <c r="K127" s="7">
        <v>1</v>
      </c>
      <c r="L127" s="7"/>
      <c r="M127" s="7">
        <v>1</v>
      </c>
      <c r="N127" s="7"/>
    </row>
    <row r="128" spans="1:14" ht="15.75" customHeight="1" thickBot="1" x14ac:dyDescent="0.35">
      <c r="A128" s="8" t="s">
        <v>25</v>
      </c>
      <c r="B128" s="6" t="s">
        <v>168</v>
      </c>
      <c r="C128" s="7">
        <v>1</v>
      </c>
      <c r="D128" s="10">
        <v>1</v>
      </c>
      <c r="E128" s="10">
        <v>1</v>
      </c>
      <c r="F128" s="7"/>
      <c r="G128" s="7">
        <v>1</v>
      </c>
      <c r="H128" s="7"/>
      <c r="I128" s="7">
        <v>1</v>
      </c>
      <c r="J128" s="7">
        <v>1</v>
      </c>
      <c r="K128" s="7"/>
      <c r="L128" s="7">
        <v>1</v>
      </c>
      <c r="M128" s="7">
        <v>1</v>
      </c>
      <c r="N128" s="7">
        <v>1</v>
      </c>
    </row>
    <row r="129" spans="1:14" ht="15.75" customHeight="1" thickBot="1" x14ac:dyDescent="0.35">
      <c r="A129" s="8" t="s">
        <v>25</v>
      </c>
      <c r="B129" s="6" t="s">
        <v>169</v>
      </c>
      <c r="C129" s="7">
        <v>1</v>
      </c>
      <c r="D129" s="10"/>
      <c r="E129" s="10">
        <v>1</v>
      </c>
      <c r="F129" s="7">
        <v>1</v>
      </c>
      <c r="G129" s="7">
        <v>1</v>
      </c>
      <c r="H129" s="7">
        <v>1</v>
      </c>
      <c r="I129" s="7">
        <v>1</v>
      </c>
      <c r="J129" s="7"/>
      <c r="K129" s="7"/>
      <c r="L129" s="7">
        <v>1</v>
      </c>
      <c r="M129" s="7">
        <v>1</v>
      </c>
      <c r="N129" s="7"/>
    </row>
    <row r="130" spans="1:14" ht="15.75" customHeight="1" thickBot="1" x14ac:dyDescent="0.35">
      <c r="A130" s="8" t="s">
        <v>25</v>
      </c>
      <c r="B130" s="6" t="s">
        <v>170</v>
      </c>
      <c r="C130" s="7">
        <v>1</v>
      </c>
      <c r="D130" s="10"/>
      <c r="E130" s="10">
        <v>1</v>
      </c>
      <c r="F130" s="7">
        <v>1</v>
      </c>
      <c r="G130" s="7"/>
      <c r="H130" s="7">
        <v>1</v>
      </c>
      <c r="I130" s="7">
        <v>1</v>
      </c>
      <c r="J130" s="7">
        <v>1</v>
      </c>
      <c r="K130" s="7"/>
      <c r="L130" s="7">
        <v>1</v>
      </c>
      <c r="M130" s="7">
        <v>1</v>
      </c>
      <c r="N130" s="7"/>
    </row>
    <row r="131" spans="1:14" ht="15.75" customHeight="1" thickBot="1" x14ac:dyDescent="0.35">
      <c r="A131" s="8" t="s">
        <v>25</v>
      </c>
      <c r="B131" s="6" t="s">
        <v>171</v>
      </c>
      <c r="C131" s="7">
        <v>1</v>
      </c>
      <c r="D131" s="10">
        <v>1</v>
      </c>
      <c r="E131" s="10">
        <v>1</v>
      </c>
      <c r="F131" s="7">
        <v>1</v>
      </c>
      <c r="G131" s="7">
        <v>1</v>
      </c>
      <c r="H131" s="7">
        <v>1</v>
      </c>
      <c r="I131" s="7">
        <v>1</v>
      </c>
      <c r="J131" s="7"/>
      <c r="K131" s="7">
        <v>1</v>
      </c>
      <c r="L131" s="7">
        <v>1</v>
      </c>
      <c r="M131" s="7">
        <v>1</v>
      </c>
      <c r="N131" s="7"/>
    </row>
    <row r="132" spans="1:14" ht="48.75" customHeight="1" thickBot="1" x14ac:dyDescent="0.35">
      <c r="A132" s="8" t="s">
        <v>172</v>
      </c>
      <c r="B132" s="6" t="s">
        <v>80</v>
      </c>
      <c r="C132" s="7">
        <v>1</v>
      </c>
      <c r="D132" s="10">
        <v>1</v>
      </c>
      <c r="E132" s="10">
        <v>1</v>
      </c>
      <c r="F132" s="7">
        <v>1</v>
      </c>
      <c r="G132" s="7">
        <v>1</v>
      </c>
      <c r="H132" s="7">
        <v>1</v>
      </c>
      <c r="I132" s="7">
        <v>1</v>
      </c>
      <c r="J132" s="7"/>
      <c r="K132" s="7">
        <v>1</v>
      </c>
      <c r="L132" s="7">
        <v>1</v>
      </c>
      <c r="M132" s="7">
        <v>1</v>
      </c>
      <c r="N132" s="7">
        <v>1</v>
      </c>
    </row>
    <row r="133" spans="1:14" ht="15.75" customHeight="1" thickBot="1" x14ac:dyDescent="0.35">
      <c r="A133" s="8" t="s">
        <v>173</v>
      </c>
      <c r="B133" s="6" t="s">
        <v>174</v>
      </c>
      <c r="C133" s="7">
        <v>1</v>
      </c>
      <c r="D133" s="10">
        <v>1</v>
      </c>
      <c r="E133" s="10">
        <v>1</v>
      </c>
      <c r="F133" s="7"/>
      <c r="G133" s="7">
        <v>1</v>
      </c>
      <c r="H133" s="7">
        <v>1</v>
      </c>
      <c r="I133" s="7">
        <v>1</v>
      </c>
      <c r="J133" s="7">
        <v>1</v>
      </c>
      <c r="K133" s="7"/>
      <c r="L133" s="7">
        <v>1</v>
      </c>
      <c r="M133" s="7"/>
      <c r="N133" s="7"/>
    </row>
    <row r="134" spans="1:14" ht="15.75" customHeight="1" thickBot="1" x14ac:dyDescent="0.35">
      <c r="A134" s="8" t="s">
        <v>173</v>
      </c>
      <c r="B134" s="6" t="s">
        <v>175</v>
      </c>
      <c r="C134" s="7"/>
      <c r="D134" s="10">
        <v>1</v>
      </c>
      <c r="E134" s="10">
        <v>1</v>
      </c>
      <c r="F134" s="7">
        <v>1</v>
      </c>
      <c r="G134" s="7">
        <v>1</v>
      </c>
      <c r="H134" s="7"/>
      <c r="I134" s="7">
        <v>1</v>
      </c>
      <c r="J134" s="7">
        <v>1</v>
      </c>
      <c r="K134" s="7"/>
      <c r="L134" s="7">
        <v>1</v>
      </c>
      <c r="M134" s="7">
        <v>1</v>
      </c>
      <c r="N134" s="7"/>
    </row>
    <row r="135" spans="1:14" ht="15.75" customHeight="1" thickBot="1" x14ac:dyDescent="0.35">
      <c r="A135" s="8" t="s">
        <v>173</v>
      </c>
      <c r="B135" s="6" t="s">
        <v>176</v>
      </c>
      <c r="C135" s="7">
        <v>1</v>
      </c>
      <c r="D135" s="10">
        <v>1</v>
      </c>
      <c r="E135" s="10">
        <v>1</v>
      </c>
      <c r="F135" s="7">
        <v>1</v>
      </c>
      <c r="G135" s="7">
        <v>1</v>
      </c>
      <c r="H135" s="7"/>
      <c r="I135" s="7">
        <v>1</v>
      </c>
      <c r="J135" s="7"/>
      <c r="K135" s="7">
        <v>1</v>
      </c>
      <c r="L135" s="7"/>
      <c r="M135" s="7"/>
      <c r="N135" s="7"/>
    </row>
    <row r="136" spans="1:14" ht="15.75" customHeight="1" thickBot="1" x14ac:dyDescent="0.35">
      <c r="A136" s="8" t="s">
        <v>173</v>
      </c>
      <c r="B136" s="6" t="s">
        <v>177</v>
      </c>
      <c r="C136" s="7">
        <v>1</v>
      </c>
      <c r="D136" s="10">
        <v>1</v>
      </c>
      <c r="E136" s="10">
        <v>1</v>
      </c>
      <c r="F136" s="7">
        <v>1</v>
      </c>
      <c r="G136" s="7">
        <v>1</v>
      </c>
      <c r="H136" s="7"/>
      <c r="I136" s="7">
        <v>1</v>
      </c>
      <c r="J136" s="7">
        <v>1</v>
      </c>
      <c r="K136" s="7">
        <v>1</v>
      </c>
      <c r="L136" s="7">
        <v>1</v>
      </c>
      <c r="M136" s="7">
        <v>1</v>
      </c>
      <c r="N136" s="7"/>
    </row>
    <row r="137" spans="1:14" ht="15.75" customHeight="1" thickBot="1" x14ac:dyDescent="0.35">
      <c r="A137" s="8" t="s">
        <v>173</v>
      </c>
      <c r="B137" s="6" t="s">
        <v>178</v>
      </c>
      <c r="C137" s="7"/>
      <c r="D137" s="10">
        <v>1</v>
      </c>
      <c r="E137" s="10">
        <v>1</v>
      </c>
      <c r="F137" s="7">
        <v>1</v>
      </c>
      <c r="G137" s="7">
        <v>1</v>
      </c>
      <c r="H137" s="7">
        <v>1</v>
      </c>
      <c r="I137" s="7">
        <v>1</v>
      </c>
      <c r="J137" s="7">
        <v>1</v>
      </c>
      <c r="K137" s="7"/>
      <c r="L137" s="7">
        <v>1</v>
      </c>
      <c r="M137" s="7">
        <v>1</v>
      </c>
      <c r="N137" s="7">
        <v>1</v>
      </c>
    </row>
    <row r="138" spans="1:14" ht="15.75" customHeight="1" thickBot="1" x14ac:dyDescent="0.35">
      <c r="A138" s="8" t="s">
        <v>173</v>
      </c>
      <c r="B138" s="6" t="s">
        <v>179</v>
      </c>
      <c r="C138" s="7">
        <v>1</v>
      </c>
      <c r="D138" s="10">
        <v>1</v>
      </c>
      <c r="E138" s="10">
        <v>1</v>
      </c>
      <c r="F138" s="7">
        <v>1</v>
      </c>
      <c r="G138" s="7">
        <v>1</v>
      </c>
      <c r="H138" s="7">
        <v>1</v>
      </c>
      <c r="I138" s="7">
        <v>1</v>
      </c>
      <c r="J138" s="7">
        <v>1</v>
      </c>
      <c r="K138" s="7">
        <v>1</v>
      </c>
      <c r="L138" s="7">
        <v>1</v>
      </c>
      <c r="M138" s="7">
        <v>1</v>
      </c>
      <c r="N138" s="7"/>
    </row>
    <row r="139" spans="1:14" ht="15.75" customHeight="1" thickBot="1" x14ac:dyDescent="0.35">
      <c r="A139" s="8" t="s">
        <v>173</v>
      </c>
      <c r="B139" s="6" t="s">
        <v>180</v>
      </c>
      <c r="C139" s="7">
        <v>1</v>
      </c>
      <c r="D139" s="10"/>
      <c r="E139" s="10">
        <v>1</v>
      </c>
      <c r="F139" s="7"/>
      <c r="G139" s="7"/>
      <c r="H139" s="7">
        <v>1</v>
      </c>
      <c r="I139" s="7">
        <v>1</v>
      </c>
      <c r="J139" s="7">
        <v>1</v>
      </c>
      <c r="K139" s="7">
        <v>1</v>
      </c>
      <c r="L139" s="7"/>
      <c r="M139" s="7">
        <v>1</v>
      </c>
      <c r="N139" s="7">
        <v>1</v>
      </c>
    </row>
    <row r="140" spans="1:14" ht="15.75" customHeight="1" thickBot="1" x14ac:dyDescent="0.35">
      <c r="A140" s="8" t="s">
        <v>173</v>
      </c>
      <c r="B140" s="6" t="s">
        <v>181</v>
      </c>
      <c r="C140" s="7"/>
      <c r="D140" s="10">
        <v>1</v>
      </c>
      <c r="E140" s="10">
        <v>1</v>
      </c>
      <c r="F140" s="7"/>
      <c r="G140" s="7"/>
      <c r="H140" s="7">
        <v>1</v>
      </c>
      <c r="I140" s="7">
        <v>1</v>
      </c>
      <c r="J140" s="7">
        <v>1</v>
      </c>
      <c r="K140" s="7"/>
      <c r="L140" s="7">
        <v>1</v>
      </c>
      <c r="M140" s="7">
        <v>1</v>
      </c>
      <c r="N140" s="7"/>
    </row>
    <row r="141" spans="1:14" ht="15.75" customHeight="1" thickBot="1" x14ac:dyDescent="0.35">
      <c r="A141" s="8" t="s">
        <v>173</v>
      </c>
      <c r="B141" s="6" t="s">
        <v>182</v>
      </c>
      <c r="C141" s="7">
        <v>1</v>
      </c>
      <c r="D141" s="10">
        <v>1</v>
      </c>
      <c r="E141" s="10">
        <v>1</v>
      </c>
      <c r="F141" s="7">
        <v>1</v>
      </c>
      <c r="G141" s="7">
        <v>1</v>
      </c>
      <c r="H141" s="7">
        <v>1</v>
      </c>
      <c r="I141" s="7"/>
      <c r="J141" s="7">
        <v>1</v>
      </c>
      <c r="K141" s="7">
        <v>1</v>
      </c>
      <c r="L141" s="7">
        <v>1</v>
      </c>
      <c r="M141" s="7">
        <v>1</v>
      </c>
      <c r="N141" s="7">
        <v>1</v>
      </c>
    </row>
    <row r="142" spans="1:14" ht="15.75" customHeight="1" thickBot="1" x14ac:dyDescent="0.35">
      <c r="A142" s="8" t="s">
        <v>173</v>
      </c>
      <c r="B142" s="6" t="s">
        <v>183</v>
      </c>
      <c r="C142" s="7">
        <v>1</v>
      </c>
      <c r="D142" s="10">
        <v>1</v>
      </c>
      <c r="E142" s="10"/>
      <c r="F142" s="7">
        <v>1</v>
      </c>
      <c r="G142" s="7"/>
      <c r="H142" s="7"/>
      <c r="I142" s="7">
        <v>1</v>
      </c>
      <c r="J142" s="7">
        <v>1</v>
      </c>
      <c r="K142" s="7">
        <v>1</v>
      </c>
      <c r="L142" s="7">
        <v>1</v>
      </c>
      <c r="M142" s="7">
        <v>1</v>
      </c>
      <c r="N142" s="7"/>
    </row>
    <row r="143" spans="1:14" ht="15.75" customHeight="1" thickBot="1" x14ac:dyDescent="0.35">
      <c r="A143" s="8" t="s">
        <v>173</v>
      </c>
      <c r="B143" s="6" t="s">
        <v>184</v>
      </c>
      <c r="C143" s="7">
        <v>1</v>
      </c>
      <c r="D143" s="10">
        <v>1</v>
      </c>
      <c r="E143" s="10">
        <v>1</v>
      </c>
      <c r="F143" s="7">
        <v>1</v>
      </c>
      <c r="G143" s="7">
        <v>1</v>
      </c>
      <c r="H143" s="7">
        <v>1</v>
      </c>
      <c r="I143" s="7">
        <v>1</v>
      </c>
      <c r="J143" s="7">
        <v>1</v>
      </c>
      <c r="K143" s="7">
        <v>1</v>
      </c>
      <c r="L143" s="7">
        <v>1</v>
      </c>
      <c r="M143" s="7">
        <v>1</v>
      </c>
      <c r="N143" s="7"/>
    </row>
    <row r="144" spans="1:14" ht="15" thickBot="1" x14ac:dyDescent="0.35">
      <c r="A144" s="8" t="s">
        <v>173</v>
      </c>
      <c r="B144" s="6" t="s">
        <v>185</v>
      </c>
      <c r="C144" s="12">
        <v>1</v>
      </c>
      <c r="D144" s="11">
        <v>1</v>
      </c>
      <c r="E144" s="11">
        <v>1</v>
      </c>
      <c r="F144" s="11">
        <v>1</v>
      </c>
      <c r="G144" s="11"/>
      <c r="H144" s="11">
        <v>1</v>
      </c>
      <c r="I144" s="11">
        <v>1</v>
      </c>
      <c r="J144" s="11">
        <v>1</v>
      </c>
      <c r="K144" s="11">
        <v>1</v>
      </c>
      <c r="L144" s="11">
        <v>1</v>
      </c>
      <c r="M144" s="7"/>
      <c r="N144" s="7"/>
    </row>
    <row r="145" spans="1:14" ht="15.75" customHeight="1" thickBot="1" x14ac:dyDescent="0.35">
      <c r="A145" s="8" t="s">
        <v>173</v>
      </c>
      <c r="B145" s="6" t="s">
        <v>186</v>
      </c>
      <c r="C145" s="7"/>
      <c r="D145" s="10">
        <v>1</v>
      </c>
      <c r="E145" s="10"/>
      <c r="F145" s="7"/>
      <c r="G145" s="7"/>
      <c r="H145" s="7">
        <v>1</v>
      </c>
      <c r="I145" s="7"/>
      <c r="J145" s="7">
        <v>1</v>
      </c>
      <c r="K145" s="7"/>
      <c r="L145" s="7"/>
      <c r="M145" s="7">
        <v>1</v>
      </c>
      <c r="N145" s="7"/>
    </row>
    <row r="146" spans="1:14" ht="15.75" customHeight="1" thickBot="1" x14ac:dyDescent="0.35">
      <c r="A146" s="8" t="s">
        <v>173</v>
      </c>
      <c r="B146" s="6" t="s">
        <v>187</v>
      </c>
      <c r="C146" s="7">
        <v>1</v>
      </c>
      <c r="D146" s="10">
        <v>1</v>
      </c>
      <c r="E146" s="10"/>
      <c r="F146" s="7"/>
      <c r="G146" s="7">
        <v>1</v>
      </c>
      <c r="H146" s="7">
        <v>1</v>
      </c>
      <c r="I146" s="7"/>
      <c r="J146" s="7">
        <v>1</v>
      </c>
      <c r="K146" s="7">
        <v>1</v>
      </c>
      <c r="L146" s="7">
        <v>1</v>
      </c>
      <c r="M146" s="7">
        <v>1</v>
      </c>
      <c r="N146" s="7">
        <v>1</v>
      </c>
    </row>
    <row r="147" spans="1:14" ht="15.75" customHeight="1" thickBot="1" x14ac:dyDescent="0.35">
      <c r="A147" s="5" t="s">
        <v>173</v>
      </c>
      <c r="B147" s="6" t="s">
        <v>188</v>
      </c>
      <c r="C147" s="7">
        <v>1</v>
      </c>
      <c r="D147" s="10">
        <v>1</v>
      </c>
      <c r="E147" s="10"/>
      <c r="F147" s="6"/>
      <c r="G147" s="7">
        <v>1</v>
      </c>
      <c r="H147" s="7">
        <v>1</v>
      </c>
      <c r="I147" s="6"/>
      <c r="J147" s="7">
        <v>1</v>
      </c>
      <c r="K147" s="7"/>
      <c r="L147" s="7"/>
      <c r="M147" s="7">
        <v>1</v>
      </c>
      <c r="N147" s="7"/>
    </row>
    <row r="148" spans="1:14" x14ac:dyDescent="0.3">
      <c r="A148" s="9"/>
    </row>
    <row r="149" spans="1:14" x14ac:dyDescent="0.3">
      <c r="C149">
        <f>SUM(C133:C147)</f>
        <v>11</v>
      </c>
      <c r="D149">
        <f t="shared" ref="D149:N149" si="0">SUM(D133:D147)</f>
        <v>14</v>
      </c>
      <c r="E149">
        <f t="shared" si="0"/>
        <v>11</v>
      </c>
      <c r="F149">
        <f t="shared" si="0"/>
        <v>9</v>
      </c>
      <c r="G149">
        <f t="shared" si="0"/>
        <v>10</v>
      </c>
      <c r="H149">
        <f t="shared" si="0"/>
        <v>11</v>
      </c>
      <c r="I149">
        <f t="shared" si="0"/>
        <v>11</v>
      </c>
      <c r="J149">
        <f t="shared" si="0"/>
        <v>14</v>
      </c>
      <c r="K149">
        <f t="shared" si="0"/>
        <v>9</v>
      </c>
      <c r="L149">
        <f t="shared" si="0"/>
        <v>11</v>
      </c>
      <c r="M149">
        <f t="shared" si="0"/>
        <v>12</v>
      </c>
      <c r="N149">
        <f t="shared" si="0"/>
        <v>4</v>
      </c>
    </row>
  </sheetData>
  <autoFilter ref="A1:N147" xr:uid="{00000000-0009-0000-0000-000003000000}">
    <filterColumn colId="3" showButton="0"/>
    <filterColumn colId="4" showButton="0"/>
  </autoFilter>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0"/>
  <sheetViews>
    <sheetView showGridLines="0" workbookViewId="0">
      <selection activeCell="E34" sqref="E34"/>
    </sheetView>
  </sheetViews>
  <sheetFormatPr defaultRowHeight="14.4" x14ac:dyDescent="0.3"/>
  <cols>
    <col min="1" max="1" width="11" bestFit="1" customWidth="1"/>
    <col min="2" max="2" width="0" hidden="1" customWidth="1"/>
    <col min="3" max="14" width="12.6640625" customWidth="1"/>
    <col min="17" max="17" width="51.5546875" customWidth="1"/>
  </cols>
  <sheetData>
    <row r="1" spans="1:14" ht="52.8" x14ac:dyDescent="0.3">
      <c r="B1" t="s">
        <v>191</v>
      </c>
      <c r="C1" s="18" t="s">
        <v>29</v>
      </c>
      <c r="D1" s="18" t="s">
        <v>30</v>
      </c>
      <c r="E1" s="18" t="s">
        <v>31</v>
      </c>
      <c r="F1" s="18" t="s">
        <v>32</v>
      </c>
      <c r="G1" s="18" t="s">
        <v>9</v>
      </c>
      <c r="H1" s="18" t="s">
        <v>33</v>
      </c>
      <c r="I1" s="18" t="s">
        <v>25</v>
      </c>
      <c r="J1" s="18" t="s">
        <v>10</v>
      </c>
      <c r="K1" s="18" t="s">
        <v>34</v>
      </c>
      <c r="L1" s="18" t="s">
        <v>35</v>
      </c>
      <c r="M1" s="18" t="s">
        <v>36</v>
      </c>
      <c r="N1" s="18" t="s">
        <v>37</v>
      </c>
    </row>
    <row r="2" spans="1:14" x14ac:dyDescent="0.3">
      <c r="A2" t="s">
        <v>38</v>
      </c>
      <c r="B2">
        <v>11</v>
      </c>
      <c r="C2">
        <v>10</v>
      </c>
      <c r="D2">
        <v>10</v>
      </c>
      <c r="E2">
        <v>11</v>
      </c>
      <c r="F2">
        <v>8</v>
      </c>
      <c r="G2">
        <v>4</v>
      </c>
      <c r="H2">
        <v>6</v>
      </c>
      <c r="I2">
        <v>11</v>
      </c>
      <c r="J2">
        <v>10</v>
      </c>
      <c r="K2">
        <v>0</v>
      </c>
      <c r="L2">
        <v>9</v>
      </c>
      <c r="M2">
        <v>8</v>
      </c>
      <c r="N2">
        <v>2</v>
      </c>
    </row>
    <row r="3" spans="1:14" x14ac:dyDescent="0.3">
      <c r="A3" t="s">
        <v>26</v>
      </c>
      <c r="B3">
        <v>30</v>
      </c>
      <c r="C3">
        <v>29</v>
      </c>
      <c r="D3">
        <v>30</v>
      </c>
      <c r="E3">
        <v>28</v>
      </c>
      <c r="F3">
        <v>25</v>
      </c>
      <c r="G3">
        <v>22</v>
      </c>
      <c r="H3">
        <v>25</v>
      </c>
      <c r="I3">
        <v>25</v>
      </c>
      <c r="J3">
        <v>24</v>
      </c>
      <c r="K3">
        <v>28</v>
      </c>
      <c r="L3">
        <v>30</v>
      </c>
      <c r="M3">
        <v>29</v>
      </c>
      <c r="N3">
        <v>17</v>
      </c>
    </row>
    <row r="4" spans="1:14" x14ac:dyDescent="0.3">
      <c r="A4" t="s">
        <v>81</v>
      </c>
      <c r="B4">
        <v>30</v>
      </c>
      <c r="C4">
        <v>25</v>
      </c>
      <c r="D4">
        <v>30</v>
      </c>
      <c r="E4">
        <v>30</v>
      </c>
      <c r="F4">
        <v>27</v>
      </c>
      <c r="G4">
        <v>24</v>
      </c>
      <c r="H4">
        <v>29</v>
      </c>
      <c r="I4">
        <v>22</v>
      </c>
      <c r="J4">
        <v>30</v>
      </c>
      <c r="K4">
        <v>17</v>
      </c>
      <c r="L4">
        <v>28</v>
      </c>
      <c r="M4">
        <v>30</v>
      </c>
      <c r="N4">
        <v>14</v>
      </c>
    </row>
    <row r="5" spans="1:14" x14ac:dyDescent="0.3">
      <c r="A5" t="s">
        <v>8</v>
      </c>
      <c r="B5">
        <v>30</v>
      </c>
      <c r="C5">
        <v>27</v>
      </c>
      <c r="D5">
        <v>30</v>
      </c>
      <c r="E5">
        <v>29</v>
      </c>
      <c r="F5">
        <v>26</v>
      </c>
      <c r="G5">
        <v>26</v>
      </c>
      <c r="H5">
        <v>26</v>
      </c>
      <c r="I5">
        <v>29</v>
      </c>
      <c r="J5">
        <v>29</v>
      </c>
      <c r="K5">
        <v>22</v>
      </c>
      <c r="L5">
        <v>26</v>
      </c>
      <c r="M5">
        <v>29</v>
      </c>
      <c r="N5">
        <v>9</v>
      </c>
    </row>
    <row r="6" spans="1:14" x14ac:dyDescent="0.3">
      <c r="A6" t="s">
        <v>25</v>
      </c>
      <c r="B6">
        <v>30</v>
      </c>
      <c r="C6">
        <v>29</v>
      </c>
      <c r="D6">
        <v>27</v>
      </c>
      <c r="E6">
        <v>30</v>
      </c>
      <c r="F6">
        <v>25</v>
      </c>
      <c r="G6">
        <v>24</v>
      </c>
      <c r="H6">
        <v>20</v>
      </c>
      <c r="I6">
        <v>29</v>
      </c>
      <c r="J6">
        <v>19</v>
      </c>
      <c r="K6">
        <v>19</v>
      </c>
      <c r="L6">
        <v>28</v>
      </c>
      <c r="M6">
        <v>27</v>
      </c>
      <c r="N6">
        <v>7</v>
      </c>
    </row>
    <row r="7" spans="1:14" x14ac:dyDescent="0.3">
      <c r="A7" t="s">
        <v>173</v>
      </c>
      <c r="B7">
        <v>15</v>
      </c>
      <c r="C7">
        <v>11</v>
      </c>
      <c r="D7">
        <v>14</v>
      </c>
      <c r="E7">
        <v>11</v>
      </c>
      <c r="F7">
        <v>9</v>
      </c>
      <c r="G7">
        <v>10</v>
      </c>
      <c r="H7">
        <v>11</v>
      </c>
      <c r="I7">
        <v>11</v>
      </c>
      <c r="J7">
        <v>14</v>
      </c>
      <c r="K7">
        <v>9</v>
      </c>
      <c r="L7">
        <v>11</v>
      </c>
      <c r="M7">
        <v>12</v>
      </c>
      <c r="N7">
        <v>4</v>
      </c>
    </row>
    <row r="10" spans="1:14" x14ac:dyDescent="0.3">
      <c r="B10" s="17"/>
      <c r="C10" s="19"/>
      <c r="D10" s="19"/>
      <c r="E10" s="19"/>
      <c r="F10" s="19"/>
      <c r="G10" s="19"/>
      <c r="H10" s="19"/>
      <c r="I10" s="19"/>
      <c r="J10" s="19"/>
      <c r="K10" s="19"/>
      <c r="L10" s="19"/>
      <c r="M10" s="19"/>
      <c r="N10" s="19"/>
    </row>
  </sheetData>
  <conditionalFormatting sqref="C2:N2">
    <cfRule type="dataBar" priority="2">
      <dataBar showValue="0">
        <cfvo type="num" val="0"/>
        <cfvo type="num" val="11"/>
        <color theme="0" tint="-0.34998626667073579"/>
      </dataBar>
      <extLst>
        <ext xmlns:x14="http://schemas.microsoft.com/office/spreadsheetml/2009/9/main" uri="{B025F937-C7B1-47D3-B67F-A62EFF666E3E}">
          <x14:id>{DD300874-FA9B-4E71-BD63-E3D5208453A2}</x14:id>
        </ext>
      </extLst>
    </cfRule>
  </conditionalFormatting>
  <conditionalFormatting sqref="C3:N6">
    <cfRule type="dataBar" priority="3">
      <dataBar showValue="0">
        <cfvo type="num" val="0"/>
        <cfvo type="num" val="30"/>
        <color theme="0" tint="-0.34998626667073579"/>
      </dataBar>
      <extLst>
        <ext xmlns:x14="http://schemas.microsoft.com/office/spreadsheetml/2009/9/main" uri="{B025F937-C7B1-47D3-B67F-A62EFF666E3E}">
          <x14:id>{DD9DA060-252C-47B1-A03B-49122E94CCA0}</x14:id>
        </ext>
      </extLst>
    </cfRule>
  </conditionalFormatting>
  <conditionalFormatting sqref="C7:N7">
    <cfRule type="dataBar" priority="1">
      <dataBar showValue="0">
        <cfvo type="num" val="0"/>
        <cfvo type="num" val="15"/>
        <color theme="0" tint="-0.34998626667073579"/>
      </dataBar>
      <extLst>
        <ext xmlns:x14="http://schemas.microsoft.com/office/spreadsheetml/2009/9/main" uri="{B025F937-C7B1-47D3-B67F-A62EFF666E3E}">
          <x14:id>{B0BC1A57-3A24-4038-95C4-AA021274B807}</x14:id>
        </ext>
      </extLst>
    </cfRule>
  </conditionalFormatting>
  <pageMargins left="0.7" right="0.7" top="0.75" bottom="0.75" header="0.3" footer="0.3"/>
  <pageSetup paperSize="9" orientation="portrait" verticalDpi="0" r:id="rId1"/>
  <extLst>
    <ext xmlns:x14="http://schemas.microsoft.com/office/spreadsheetml/2009/9/main" uri="{78C0D931-6437-407d-A8EE-F0AAD7539E65}">
      <x14:conditionalFormattings>
        <x14:conditionalFormatting xmlns:xm="http://schemas.microsoft.com/office/excel/2006/main">
          <x14:cfRule type="dataBar" id="{DD300874-FA9B-4E71-BD63-E3D5208453A2}">
            <x14:dataBar minLength="0" maxLength="100" gradient="0">
              <x14:cfvo type="num">
                <xm:f>0</xm:f>
              </x14:cfvo>
              <x14:cfvo type="num">
                <xm:f>11</xm:f>
              </x14:cfvo>
              <x14:negativeFillColor rgb="FFFF0000"/>
              <x14:axisColor rgb="FF000000"/>
            </x14:dataBar>
          </x14:cfRule>
          <xm:sqref>C2:N2</xm:sqref>
        </x14:conditionalFormatting>
        <x14:conditionalFormatting xmlns:xm="http://schemas.microsoft.com/office/excel/2006/main">
          <x14:cfRule type="dataBar" id="{DD9DA060-252C-47B1-A03B-49122E94CCA0}">
            <x14:dataBar minLength="0" maxLength="100" gradient="0">
              <x14:cfvo type="num">
                <xm:f>0</xm:f>
              </x14:cfvo>
              <x14:cfvo type="num">
                <xm:f>30</xm:f>
              </x14:cfvo>
              <x14:negativeFillColor rgb="FFFF0000"/>
              <x14:axisColor rgb="FF000000"/>
            </x14:dataBar>
          </x14:cfRule>
          <xm:sqref>C3:N6</xm:sqref>
        </x14:conditionalFormatting>
        <x14:conditionalFormatting xmlns:xm="http://schemas.microsoft.com/office/excel/2006/main">
          <x14:cfRule type="dataBar" id="{B0BC1A57-3A24-4038-95C4-AA021274B807}">
            <x14:dataBar minLength="0" maxLength="100" gradient="0">
              <x14:cfvo type="num">
                <xm:f>0</xm:f>
              </x14:cfvo>
              <x14:cfvo type="num">
                <xm:f>15</xm:f>
              </x14:cfvo>
              <x14:negativeFillColor rgb="FFFF0000"/>
              <x14:axisColor rgb="FF000000"/>
            </x14:dataBar>
          </x14:cfRule>
          <xm:sqref>C7:N7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O18"/>
  <sheetViews>
    <sheetView showGridLines="0" topLeftCell="B1" zoomScale="115" zoomScaleNormal="115" workbookViewId="0">
      <pane xSplit="3" ySplit="3" topLeftCell="F4" activePane="bottomRight" state="frozen"/>
      <selection activeCell="B1" sqref="B1"/>
      <selection pane="topRight" activeCell="E1" sqref="E1"/>
      <selection pane="bottomLeft" activeCell="B4" sqref="B4"/>
      <selection pane="bottomRight" activeCell="G4" sqref="G4"/>
    </sheetView>
  </sheetViews>
  <sheetFormatPr defaultRowHeight="14.4" x14ac:dyDescent="0.3"/>
  <cols>
    <col min="2" max="2" width="11.6640625" customWidth="1"/>
    <col min="3" max="3" width="32.109375" style="17" customWidth="1"/>
    <col min="4" max="4" width="1" style="17" customWidth="1"/>
    <col min="5" max="5" width="15.6640625" customWidth="1"/>
    <col min="6" max="6" width="3.33203125" customWidth="1"/>
    <col min="7" max="7" width="15.6640625" customWidth="1"/>
    <col min="8" max="8" width="3.33203125" customWidth="1"/>
    <col min="9" max="9" width="15.6640625" customWidth="1"/>
    <col min="10" max="10" width="3.33203125" customWidth="1"/>
    <col min="11" max="11" width="15.6640625" customWidth="1"/>
    <col min="12" max="12" width="3.33203125" customWidth="1"/>
    <col min="13" max="13" width="15.6640625" customWidth="1"/>
    <col min="14" max="14" width="3.33203125" customWidth="1"/>
    <col min="15" max="15" width="15.6640625" customWidth="1"/>
  </cols>
  <sheetData>
    <row r="2" spans="2:15" x14ac:dyDescent="0.3">
      <c r="B2" s="20" t="s">
        <v>193</v>
      </c>
      <c r="C2" s="24" t="s">
        <v>201</v>
      </c>
      <c r="D2" s="24"/>
      <c r="E2" s="20" t="s">
        <v>194</v>
      </c>
      <c r="F2" s="20"/>
      <c r="G2" s="20" t="s">
        <v>195</v>
      </c>
      <c r="H2" s="20"/>
      <c r="I2" s="20" t="s">
        <v>196</v>
      </c>
      <c r="J2" s="20"/>
      <c r="K2" s="20" t="s">
        <v>197</v>
      </c>
      <c r="L2" s="20"/>
      <c r="M2" s="20" t="s">
        <v>198</v>
      </c>
      <c r="N2" s="20"/>
      <c r="O2" s="20" t="s">
        <v>199</v>
      </c>
    </row>
    <row r="3" spans="2:15" ht="23.25" customHeight="1" thickBot="1" x14ac:dyDescent="0.35">
      <c r="C3" s="17" t="s">
        <v>191</v>
      </c>
      <c r="E3">
        <v>11</v>
      </c>
      <c r="G3">
        <v>30</v>
      </c>
      <c r="I3">
        <v>30</v>
      </c>
      <c r="K3">
        <v>30</v>
      </c>
      <c r="M3">
        <v>30</v>
      </c>
      <c r="O3">
        <v>15</v>
      </c>
    </row>
    <row r="4" spans="2:15" x14ac:dyDescent="0.3">
      <c r="B4" s="61" t="s">
        <v>5</v>
      </c>
      <c r="C4" s="29" t="s">
        <v>192</v>
      </c>
      <c r="D4" s="26"/>
      <c r="E4" s="23">
        <v>10</v>
      </c>
      <c r="G4" s="23">
        <v>29</v>
      </c>
      <c r="I4" s="23">
        <v>25</v>
      </c>
      <c r="K4" s="23">
        <v>27</v>
      </c>
      <c r="M4" s="23">
        <v>29</v>
      </c>
      <c r="O4" s="23">
        <v>11</v>
      </c>
    </row>
    <row r="5" spans="2:15" ht="15" thickBot="1" x14ac:dyDescent="0.35">
      <c r="B5" s="62"/>
      <c r="C5" s="28" t="s">
        <v>30</v>
      </c>
      <c r="D5" s="25"/>
      <c r="E5" s="21">
        <v>10</v>
      </c>
      <c r="G5" s="21">
        <v>30</v>
      </c>
      <c r="I5" s="21">
        <v>30</v>
      </c>
      <c r="K5" s="21">
        <v>30</v>
      </c>
      <c r="M5" s="21">
        <v>27</v>
      </c>
      <c r="O5" s="21">
        <v>14</v>
      </c>
    </row>
    <row r="6" spans="2:15" x14ac:dyDescent="0.3">
      <c r="B6" s="63" t="s">
        <v>8</v>
      </c>
      <c r="C6" s="30" t="s">
        <v>31</v>
      </c>
      <c r="D6" s="25"/>
      <c r="E6" s="21">
        <v>11</v>
      </c>
      <c r="G6" s="21">
        <v>28</v>
      </c>
      <c r="I6" s="21">
        <v>30</v>
      </c>
      <c r="K6" s="21">
        <v>29</v>
      </c>
      <c r="M6" s="21">
        <v>30</v>
      </c>
      <c r="O6" s="21">
        <v>11</v>
      </c>
    </row>
    <row r="7" spans="2:15" x14ac:dyDescent="0.3">
      <c r="B7" s="64"/>
      <c r="C7" s="31" t="s">
        <v>32</v>
      </c>
      <c r="D7" s="25"/>
      <c r="E7" s="21">
        <v>8</v>
      </c>
      <c r="G7" s="21">
        <v>25</v>
      </c>
      <c r="I7" s="21">
        <v>27</v>
      </c>
      <c r="K7" s="21">
        <v>26</v>
      </c>
      <c r="M7" s="21">
        <v>25</v>
      </c>
      <c r="O7" s="21">
        <v>9</v>
      </c>
    </row>
    <row r="8" spans="2:15" ht="15" thickBot="1" x14ac:dyDescent="0.35">
      <c r="B8" s="65"/>
      <c r="C8" s="28" t="s">
        <v>9</v>
      </c>
      <c r="D8" s="25"/>
      <c r="E8" s="21">
        <v>4</v>
      </c>
      <c r="G8" s="21">
        <v>22</v>
      </c>
      <c r="I8" s="21">
        <v>24</v>
      </c>
      <c r="K8" s="21">
        <v>26</v>
      </c>
      <c r="M8" s="21">
        <v>24</v>
      </c>
      <c r="O8" s="21">
        <v>10</v>
      </c>
    </row>
    <row r="9" spans="2:15" x14ac:dyDescent="0.3">
      <c r="B9" s="66" t="s">
        <v>10</v>
      </c>
      <c r="C9" s="30" t="s">
        <v>33</v>
      </c>
      <c r="D9" s="25"/>
      <c r="E9" s="21">
        <v>6</v>
      </c>
      <c r="G9" s="21">
        <v>25</v>
      </c>
      <c r="I9" s="21">
        <v>29</v>
      </c>
      <c r="K9" s="21">
        <v>26</v>
      </c>
      <c r="M9" s="21">
        <v>20</v>
      </c>
      <c r="O9" s="21">
        <v>11</v>
      </c>
    </row>
    <row r="10" spans="2:15" x14ac:dyDescent="0.3">
      <c r="B10" s="67"/>
      <c r="C10" s="27" t="s">
        <v>25</v>
      </c>
      <c r="D10" s="25"/>
      <c r="E10" s="21">
        <v>11</v>
      </c>
      <c r="G10" s="21">
        <v>25</v>
      </c>
      <c r="I10" s="21">
        <v>22</v>
      </c>
      <c r="K10" s="21">
        <v>29</v>
      </c>
      <c r="M10" s="21">
        <v>29</v>
      </c>
      <c r="O10" s="21">
        <v>11</v>
      </c>
    </row>
    <row r="11" spans="2:15" x14ac:dyDescent="0.3">
      <c r="B11" s="67"/>
      <c r="C11" s="27" t="s">
        <v>10</v>
      </c>
      <c r="D11" s="25"/>
      <c r="E11" s="21">
        <v>10</v>
      </c>
      <c r="G11" s="21">
        <v>24</v>
      </c>
      <c r="I11" s="21">
        <v>30</v>
      </c>
      <c r="K11" s="21">
        <v>29</v>
      </c>
      <c r="M11" s="21">
        <v>19</v>
      </c>
      <c r="O11" s="21">
        <v>14</v>
      </c>
    </row>
    <row r="12" spans="2:15" x14ac:dyDescent="0.3">
      <c r="B12" s="67"/>
      <c r="C12" s="27" t="s">
        <v>34</v>
      </c>
      <c r="D12" s="25"/>
      <c r="E12" s="21">
        <v>0</v>
      </c>
      <c r="G12" s="21">
        <v>28</v>
      </c>
      <c r="I12" s="21">
        <v>17</v>
      </c>
      <c r="K12" s="21">
        <v>22</v>
      </c>
      <c r="M12" s="21">
        <v>19</v>
      </c>
      <c r="O12" s="21">
        <v>9</v>
      </c>
    </row>
    <row r="13" spans="2:15" ht="15" thickBot="1" x14ac:dyDescent="0.35">
      <c r="B13" s="68"/>
      <c r="C13" s="28" t="s">
        <v>35</v>
      </c>
      <c r="D13" s="25"/>
      <c r="E13" s="21">
        <v>9</v>
      </c>
      <c r="G13" s="21">
        <v>30</v>
      </c>
      <c r="I13" s="21">
        <v>28</v>
      </c>
      <c r="K13" s="21">
        <v>26</v>
      </c>
      <c r="M13" s="21">
        <v>28</v>
      </c>
      <c r="O13" s="21">
        <v>11</v>
      </c>
    </row>
    <row r="14" spans="2:15" ht="26.4" x14ac:dyDescent="0.3">
      <c r="B14" s="69" t="s">
        <v>200</v>
      </c>
      <c r="C14" s="30" t="s">
        <v>36</v>
      </c>
      <c r="D14" s="25"/>
      <c r="E14" s="21">
        <v>8</v>
      </c>
      <c r="G14" s="21">
        <v>29</v>
      </c>
      <c r="I14" s="21">
        <v>30</v>
      </c>
      <c r="K14" s="21">
        <v>29</v>
      </c>
      <c r="M14" s="21">
        <v>27</v>
      </c>
      <c r="O14" s="21">
        <v>12</v>
      </c>
    </row>
    <row r="15" spans="2:15" ht="15" hidden="1" thickBot="1" x14ac:dyDescent="0.35">
      <c r="B15" s="70"/>
      <c r="C15" s="28" t="s">
        <v>37</v>
      </c>
      <c r="D15" s="25"/>
      <c r="E15" s="22">
        <v>2</v>
      </c>
      <c r="G15" s="22">
        <v>17</v>
      </c>
      <c r="I15" s="22">
        <v>14</v>
      </c>
      <c r="K15" s="22">
        <v>9</v>
      </c>
      <c r="M15" s="22">
        <v>7</v>
      </c>
      <c r="O15" s="22">
        <v>4</v>
      </c>
    </row>
    <row r="16" spans="2:15" x14ac:dyDescent="0.3">
      <c r="E16">
        <f>SUM(E4:E15)</f>
        <v>89</v>
      </c>
      <c r="F16">
        <f t="shared" ref="F16:O16" si="0">SUM(F4:F15)</f>
        <v>0</v>
      </c>
      <c r="G16">
        <f t="shared" si="0"/>
        <v>312</v>
      </c>
      <c r="H16">
        <f t="shared" si="0"/>
        <v>0</v>
      </c>
      <c r="I16">
        <f t="shared" si="0"/>
        <v>306</v>
      </c>
      <c r="J16">
        <f t="shared" si="0"/>
        <v>0</v>
      </c>
      <c r="K16">
        <f t="shared" si="0"/>
        <v>308</v>
      </c>
      <c r="L16">
        <f t="shared" si="0"/>
        <v>0</v>
      </c>
      <c r="M16">
        <f t="shared" si="0"/>
        <v>284</v>
      </c>
      <c r="N16">
        <f t="shared" si="0"/>
        <v>0</v>
      </c>
      <c r="O16">
        <f t="shared" si="0"/>
        <v>127</v>
      </c>
    </row>
    <row r="17" spans="3:15" x14ac:dyDescent="0.3">
      <c r="C17" s="17" t="s">
        <v>691</v>
      </c>
      <c r="E17">
        <f>11*12</f>
        <v>132</v>
      </c>
      <c r="G17">
        <f>30*12</f>
        <v>360</v>
      </c>
      <c r="I17">
        <f>30*12</f>
        <v>360</v>
      </c>
      <c r="K17">
        <f>30*12</f>
        <v>360</v>
      </c>
      <c r="M17">
        <f>30*12</f>
        <v>360</v>
      </c>
      <c r="O17">
        <f>15*12</f>
        <v>180</v>
      </c>
    </row>
    <row r="18" spans="3:15" x14ac:dyDescent="0.3">
      <c r="E18" s="40">
        <f>(E16/E17)</f>
        <v>0.6742424242424242</v>
      </c>
      <c r="F18" s="40"/>
      <c r="G18" s="40">
        <f t="shared" ref="G18:O18" si="1">(G16/G17)</f>
        <v>0.8666666666666667</v>
      </c>
      <c r="H18" s="40"/>
      <c r="I18" s="40">
        <f t="shared" si="1"/>
        <v>0.85</v>
      </c>
      <c r="J18" s="40"/>
      <c r="K18" s="40">
        <f t="shared" si="1"/>
        <v>0.85555555555555551</v>
      </c>
      <c r="L18" s="40"/>
      <c r="M18" s="40">
        <f t="shared" si="1"/>
        <v>0.78888888888888886</v>
      </c>
      <c r="N18" s="40"/>
      <c r="O18" s="40">
        <f t="shared" si="1"/>
        <v>0.7055555555555556</v>
      </c>
    </row>
  </sheetData>
  <mergeCells count="4">
    <mergeCell ref="B4:B5"/>
    <mergeCell ref="B6:B8"/>
    <mergeCell ref="B9:B13"/>
    <mergeCell ref="B14:B15"/>
  </mergeCells>
  <conditionalFormatting sqref="E4:E15">
    <cfRule type="dataBar" priority="8">
      <dataBar>
        <cfvo type="min"/>
        <cfvo type="max"/>
        <color rgb="FF638EC6"/>
      </dataBar>
      <extLst>
        <ext xmlns:x14="http://schemas.microsoft.com/office/spreadsheetml/2009/9/main" uri="{B025F937-C7B1-47D3-B67F-A62EFF666E3E}">
          <x14:id>{91A2FEE8-EE54-4574-8B37-6D8C804A03F1}</x14:id>
        </ext>
      </extLst>
    </cfRule>
  </conditionalFormatting>
  <conditionalFormatting sqref="E4:F15">
    <cfRule type="dataBar" priority="14">
      <dataBar showValue="0">
        <cfvo type="min"/>
        <cfvo type="max"/>
        <color theme="0" tint="-0.34998626667073579"/>
      </dataBar>
      <extLst>
        <ext xmlns:x14="http://schemas.microsoft.com/office/spreadsheetml/2009/9/main" uri="{B025F937-C7B1-47D3-B67F-A62EFF666E3E}">
          <x14:id>{5A35E329-053E-449F-9652-5872F2E8AC9F}</x14:id>
        </ext>
      </extLst>
    </cfRule>
  </conditionalFormatting>
  <conditionalFormatting sqref="G4:G15">
    <cfRule type="dataBar" priority="7">
      <dataBar>
        <cfvo type="min"/>
        <cfvo type="max"/>
        <color rgb="FF638EC6"/>
      </dataBar>
      <extLst>
        <ext xmlns:x14="http://schemas.microsoft.com/office/spreadsheetml/2009/9/main" uri="{B025F937-C7B1-47D3-B67F-A62EFF666E3E}">
          <x14:id>{F94A6BF7-2907-4412-ABBA-E51C6286EB0B}</x14:id>
        </ext>
      </extLst>
    </cfRule>
  </conditionalFormatting>
  <conditionalFormatting sqref="G4:H15">
    <cfRule type="dataBar" priority="13">
      <dataBar showValue="0">
        <cfvo type="num" val="0"/>
        <cfvo type="num" val="30"/>
        <color theme="0" tint="-0.34998626667073579"/>
      </dataBar>
      <extLst>
        <ext xmlns:x14="http://schemas.microsoft.com/office/spreadsheetml/2009/9/main" uri="{B025F937-C7B1-47D3-B67F-A62EFF666E3E}">
          <x14:id>{35F880FB-4ABB-4C62-B460-BEA99BDCEB0E}</x14:id>
        </ext>
      </extLst>
    </cfRule>
  </conditionalFormatting>
  <conditionalFormatting sqref="I4:I15">
    <cfRule type="dataBar" priority="6">
      <dataBar>
        <cfvo type="min"/>
        <cfvo type="max"/>
        <color rgb="FF638EC6"/>
      </dataBar>
      <extLst>
        <ext xmlns:x14="http://schemas.microsoft.com/office/spreadsheetml/2009/9/main" uri="{B025F937-C7B1-47D3-B67F-A62EFF666E3E}">
          <x14:id>{6FF62A27-C544-46CA-BFA0-08D2A534FB0C}</x14:id>
        </ext>
      </extLst>
    </cfRule>
  </conditionalFormatting>
  <conditionalFormatting sqref="I4:J15">
    <cfRule type="dataBar" priority="12">
      <dataBar showValue="0">
        <cfvo type="num" val="0"/>
        <cfvo type="num" val="30"/>
        <color theme="0" tint="-0.34998626667073579"/>
      </dataBar>
      <extLst>
        <ext xmlns:x14="http://schemas.microsoft.com/office/spreadsheetml/2009/9/main" uri="{B025F937-C7B1-47D3-B67F-A62EFF666E3E}">
          <x14:id>{CA3FC39D-6F44-4F15-90B5-6BCD1C288CB6}</x14:id>
        </ext>
      </extLst>
    </cfRule>
  </conditionalFormatting>
  <conditionalFormatting sqref="K4:K15">
    <cfRule type="dataBar" priority="5">
      <dataBar>
        <cfvo type="min"/>
        <cfvo type="max"/>
        <color rgb="FF638EC6"/>
      </dataBar>
      <extLst>
        <ext xmlns:x14="http://schemas.microsoft.com/office/spreadsheetml/2009/9/main" uri="{B025F937-C7B1-47D3-B67F-A62EFF666E3E}">
          <x14:id>{A73A7F5F-E536-4EC2-9766-A7935E976881}</x14:id>
        </ext>
      </extLst>
    </cfRule>
  </conditionalFormatting>
  <conditionalFormatting sqref="K4:L15">
    <cfRule type="dataBar" priority="11">
      <dataBar showValue="0">
        <cfvo type="num" val="0"/>
        <cfvo type="num" val="30"/>
        <color theme="0" tint="-0.34998626667073579"/>
      </dataBar>
      <extLst>
        <ext xmlns:x14="http://schemas.microsoft.com/office/spreadsheetml/2009/9/main" uri="{B025F937-C7B1-47D3-B67F-A62EFF666E3E}">
          <x14:id>{2614BA9A-34AA-43D8-AECB-16B4A33405C8}</x14:id>
        </ext>
      </extLst>
    </cfRule>
  </conditionalFormatting>
  <conditionalFormatting sqref="M4:M15">
    <cfRule type="dataBar" priority="4">
      <dataBar>
        <cfvo type="min"/>
        <cfvo type="max"/>
        <color rgb="FF638EC6"/>
      </dataBar>
      <extLst>
        <ext xmlns:x14="http://schemas.microsoft.com/office/spreadsheetml/2009/9/main" uri="{B025F937-C7B1-47D3-B67F-A62EFF666E3E}">
          <x14:id>{0553CCFB-E975-4C2C-B371-F20ED5C119ED}</x14:id>
        </ext>
      </extLst>
    </cfRule>
  </conditionalFormatting>
  <conditionalFormatting sqref="M4:N15">
    <cfRule type="dataBar" priority="10">
      <dataBar showValue="0">
        <cfvo type="num" val="0"/>
        <cfvo type="num" val="30"/>
        <color theme="0" tint="-0.34998626667073579"/>
      </dataBar>
      <extLst>
        <ext xmlns:x14="http://schemas.microsoft.com/office/spreadsheetml/2009/9/main" uri="{B025F937-C7B1-47D3-B67F-A62EFF666E3E}">
          <x14:id>{130466A6-2A93-426A-8BD4-D6618C9FF305}</x14:id>
        </ext>
      </extLst>
    </cfRule>
  </conditionalFormatting>
  <conditionalFormatting sqref="O4:O15">
    <cfRule type="dataBar" priority="1">
      <dataBar>
        <cfvo type="min"/>
        <cfvo type="max"/>
        <color rgb="FF638EC6"/>
      </dataBar>
      <extLst>
        <ext xmlns:x14="http://schemas.microsoft.com/office/spreadsheetml/2009/9/main" uri="{B025F937-C7B1-47D3-B67F-A62EFF666E3E}">
          <x14:id>{770FE14D-7D0B-4F7B-9A3B-DE71494333D8}</x14:id>
        </ext>
      </extLst>
    </cfRule>
    <cfRule type="dataBar" priority="2">
      <dataBar showValue="0">
        <cfvo type="num" val="0"/>
        <cfvo type="num" val="15"/>
        <color rgb="FF638EC6"/>
      </dataBar>
      <extLst>
        <ext xmlns:x14="http://schemas.microsoft.com/office/spreadsheetml/2009/9/main" uri="{B025F937-C7B1-47D3-B67F-A62EFF666E3E}">
          <x14:id>{EF6DD6F0-4E72-4277-BF3E-78DCBF2E059B}</x14:id>
        </ext>
      </extLst>
    </cfRule>
  </conditionalFormatting>
  <pageMargins left="0.7" right="0.7" top="0.75" bottom="0.75" header="0.3" footer="0.3"/>
  <pageSetup paperSize="9" orientation="portrait" verticalDpi="0" r:id="rId1"/>
  <extLst>
    <ext xmlns:x14="http://schemas.microsoft.com/office/spreadsheetml/2009/9/main" uri="{78C0D931-6437-407d-A8EE-F0AAD7539E65}">
      <x14:conditionalFormattings>
        <x14:conditionalFormatting xmlns:xm="http://schemas.microsoft.com/office/excel/2006/main">
          <x14:cfRule type="dataBar" id="{91A2FEE8-EE54-4574-8B37-6D8C804A03F1}">
            <x14:dataBar minLength="0" maxLength="100" gradient="0">
              <x14:cfvo type="autoMin"/>
              <x14:cfvo type="autoMax"/>
              <x14:negativeFillColor rgb="FFFF0000"/>
              <x14:axisColor rgb="FF000000"/>
            </x14:dataBar>
          </x14:cfRule>
          <xm:sqref>E4:E15</xm:sqref>
        </x14:conditionalFormatting>
        <x14:conditionalFormatting xmlns:xm="http://schemas.microsoft.com/office/excel/2006/main">
          <x14:cfRule type="dataBar" id="{5A35E329-053E-449F-9652-5872F2E8AC9F}">
            <x14:dataBar minLength="0" maxLength="100" border="1" gradient="0">
              <x14:cfvo type="min"/>
              <x14:cfvo type="max"/>
              <x14:borderColor rgb="FF000000"/>
              <x14:negativeFillColor rgb="FFFF0000"/>
              <x14:axisColor rgb="FF000000"/>
            </x14:dataBar>
          </x14:cfRule>
          <xm:sqref>E4:F15</xm:sqref>
        </x14:conditionalFormatting>
        <x14:conditionalFormatting xmlns:xm="http://schemas.microsoft.com/office/excel/2006/main">
          <x14:cfRule type="dataBar" id="{F94A6BF7-2907-4412-ABBA-E51C6286EB0B}">
            <x14:dataBar minLength="0" maxLength="100" gradient="0">
              <x14:cfvo type="autoMin"/>
              <x14:cfvo type="autoMax"/>
              <x14:negativeFillColor rgb="FFFF0000"/>
              <x14:axisColor rgb="FF000000"/>
            </x14:dataBar>
          </x14:cfRule>
          <xm:sqref>G4:G15</xm:sqref>
        </x14:conditionalFormatting>
        <x14:conditionalFormatting xmlns:xm="http://schemas.microsoft.com/office/excel/2006/main">
          <x14:cfRule type="dataBar" id="{35F880FB-4ABB-4C62-B460-BEA99BDCEB0E}">
            <x14:dataBar minLength="0" maxLength="100" border="1" gradient="0">
              <x14:cfvo type="num">
                <xm:f>0</xm:f>
              </x14:cfvo>
              <x14:cfvo type="num">
                <xm:f>30</xm:f>
              </x14:cfvo>
              <x14:borderColor rgb="FF000000"/>
              <x14:negativeFillColor rgb="FFFF0000"/>
              <x14:axisColor rgb="FF000000"/>
            </x14:dataBar>
          </x14:cfRule>
          <xm:sqref>G4:H15</xm:sqref>
        </x14:conditionalFormatting>
        <x14:conditionalFormatting xmlns:xm="http://schemas.microsoft.com/office/excel/2006/main">
          <x14:cfRule type="dataBar" id="{6FF62A27-C544-46CA-BFA0-08D2A534FB0C}">
            <x14:dataBar minLength="0" maxLength="100" gradient="0">
              <x14:cfvo type="autoMin"/>
              <x14:cfvo type="autoMax"/>
              <x14:negativeFillColor rgb="FFFF0000"/>
              <x14:axisColor rgb="FF000000"/>
            </x14:dataBar>
          </x14:cfRule>
          <xm:sqref>I4:I15</xm:sqref>
        </x14:conditionalFormatting>
        <x14:conditionalFormatting xmlns:xm="http://schemas.microsoft.com/office/excel/2006/main">
          <x14:cfRule type="dataBar" id="{CA3FC39D-6F44-4F15-90B5-6BCD1C288CB6}">
            <x14:dataBar minLength="0" maxLength="100" border="1" gradient="0">
              <x14:cfvo type="num">
                <xm:f>0</xm:f>
              </x14:cfvo>
              <x14:cfvo type="num">
                <xm:f>30</xm:f>
              </x14:cfvo>
              <x14:borderColor rgb="FF000000"/>
              <x14:negativeFillColor rgb="FFFF0000"/>
              <x14:axisColor rgb="FF000000"/>
            </x14:dataBar>
          </x14:cfRule>
          <xm:sqref>I4:J15</xm:sqref>
        </x14:conditionalFormatting>
        <x14:conditionalFormatting xmlns:xm="http://schemas.microsoft.com/office/excel/2006/main">
          <x14:cfRule type="dataBar" id="{A73A7F5F-E536-4EC2-9766-A7935E976881}">
            <x14:dataBar minLength="0" maxLength="100" gradient="0">
              <x14:cfvo type="autoMin"/>
              <x14:cfvo type="autoMax"/>
              <x14:negativeFillColor rgb="FFFF0000"/>
              <x14:axisColor rgb="FF000000"/>
            </x14:dataBar>
          </x14:cfRule>
          <xm:sqref>K4:K15</xm:sqref>
        </x14:conditionalFormatting>
        <x14:conditionalFormatting xmlns:xm="http://schemas.microsoft.com/office/excel/2006/main">
          <x14:cfRule type="dataBar" id="{2614BA9A-34AA-43D8-AECB-16B4A33405C8}">
            <x14:dataBar minLength="0" maxLength="100" border="1" gradient="0">
              <x14:cfvo type="num">
                <xm:f>0</xm:f>
              </x14:cfvo>
              <x14:cfvo type="num">
                <xm:f>30</xm:f>
              </x14:cfvo>
              <x14:borderColor rgb="FF000000"/>
              <x14:negativeFillColor rgb="FFFF0000"/>
              <x14:axisColor rgb="FF000000"/>
            </x14:dataBar>
          </x14:cfRule>
          <xm:sqref>K4:L15</xm:sqref>
        </x14:conditionalFormatting>
        <x14:conditionalFormatting xmlns:xm="http://schemas.microsoft.com/office/excel/2006/main">
          <x14:cfRule type="dataBar" id="{0553CCFB-E975-4C2C-B371-F20ED5C119ED}">
            <x14:dataBar minLength="0" maxLength="100" gradient="0">
              <x14:cfvo type="autoMin"/>
              <x14:cfvo type="autoMax"/>
              <x14:negativeFillColor rgb="FFFF0000"/>
              <x14:axisColor rgb="FF000000"/>
            </x14:dataBar>
          </x14:cfRule>
          <xm:sqref>M4:M15</xm:sqref>
        </x14:conditionalFormatting>
        <x14:conditionalFormatting xmlns:xm="http://schemas.microsoft.com/office/excel/2006/main">
          <x14:cfRule type="dataBar" id="{130466A6-2A93-426A-8BD4-D6618C9FF305}">
            <x14:dataBar minLength="0" maxLength="100" border="1" gradient="0">
              <x14:cfvo type="num">
                <xm:f>0</xm:f>
              </x14:cfvo>
              <x14:cfvo type="num">
                <xm:f>30</xm:f>
              </x14:cfvo>
              <x14:borderColor rgb="FF000000"/>
              <x14:negativeFillColor rgb="FFFF0000"/>
              <x14:axisColor rgb="FF000000"/>
            </x14:dataBar>
          </x14:cfRule>
          <xm:sqref>M4:N15</xm:sqref>
        </x14:conditionalFormatting>
        <x14:conditionalFormatting xmlns:xm="http://schemas.microsoft.com/office/excel/2006/main">
          <x14:cfRule type="dataBar" id="{770FE14D-7D0B-4F7B-9A3B-DE71494333D8}">
            <x14:dataBar minLength="0" maxLength="100" gradient="0">
              <x14:cfvo type="autoMin"/>
              <x14:cfvo type="autoMax"/>
              <x14:negativeFillColor rgb="FFFF0000"/>
              <x14:axisColor rgb="FF000000"/>
            </x14:dataBar>
          </x14:cfRule>
          <x14:cfRule type="dataBar" id="{EF6DD6F0-4E72-4277-BF3E-78DCBF2E059B}">
            <x14:dataBar minLength="0" maxLength="100" gradient="0">
              <x14:cfvo type="num">
                <xm:f>0</xm:f>
              </x14:cfvo>
              <x14:cfvo type="num">
                <xm:f>15</xm:f>
              </x14:cfvo>
              <x14:negativeFillColor rgb="FFFF0000"/>
              <x14:axisColor rgb="FF000000"/>
            </x14:dataBar>
          </x14:cfRule>
          <xm:sqref>O4:O15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4:W20"/>
  <sheetViews>
    <sheetView showGridLines="0" zoomScaleNormal="100" workbookViewId="0">
      <selection activeCell="O5" sqref="O5"/>
    </sheetView>
  </sheetViews>
  <sheetFormatPr defaultRowHeight="14.4" x14ac:dyDescent="0.3"/>
  <cols>
    <col min="2" max="2" width="17.6640625" customWidth="1"/>
    <col min="3" max="3" width="3.33203125" style="17" hidden="1" customWidth="1"/>
    <col min="4" max="4" width="12.6640625" style="17" hidden="1" customWidth="1"/>
    <col min="5" max="8" width="12.6640625" hidden="1" customWidth="1"/>
    <col min="9" max="14" width="12.6640625" customWidth="1"/>
    <col min="17" max="17" width="10.109375" customWidth="1"/>
    <col min="18" max="18" width="11" customWidth="1"/>
    <col min="19" max="19" width="10.44140625" customWidth="1"/>
    <col min="21" max="21" width="10.33203125" customWidth="1"/>
  </cols>
  <sheetData>
    <row r="4" spans="2:23" x14ac:dyDescent="0.3">
      <c r="B4" s="49" t="s">
        <v>193</v>
      </c>
      <c r="C4" s="1"/>
      <c r="D4" s="72" t="s">
        <v>5</v>
      </c>
      <c r="E4" s="72"/>
      <c r="F4" s="73" t="s">
        <v>8</v>
      </c>
      <c r="G4" s="73"/>
      <c r="H4" s="73"/>
      <c r="I4" s="71" t="s">
        <v>10</v>
      </c>
      <c r="J4" s="71"/>
      <c r="K4" s="71"/>
      <c r="L4" s="71"/>
      <c r="M4" s="71"/>
      <c r="N4" s="50" t="s">
        <v>200</v>
      </c>
    </row>
    <row r="5" spans="2:23" ht="58.5" customHeight="1" x14ac:dyDescent="0.3">
      <c r="B5" s="51" t="s">
        <v>728</v>
      </c>
      <c r="C5" s="38" t="s">
        <v>191</v>
      </c>
      <c r="D5" s="46" t="s">
        <v>192</v>
      </c>
      <c r="E5" s="46" t="s">
        <v>30</v>
      </c>
      <c r="F5" s="46" t="s">
        <v>31</v>
      </c>
      <c r="G5" s="46" t="s">
        <v>32</v>
      </c>
      <c r="H5" s="46" t="s">
        <v>9</v>
      </c>
      <c r="I5" s="46" t="s">
        <v>33</v>
      </c>
      <c r="J5" s="46" t="s">
        <v>25</v>
      </c>
      <c r="K5" s="46" t="s">
        <v>10</v>
      </c>
      <c r="L5" s="46" t="s">
        <v>34</v>
      </c>
      <c r="M5" s="46" t="s">
        <v>35</v>
      </c>
      <c r="N5" s="46" t="s">
        <v>36</v>
      </c>
      <c r="Q5" s="55" t="s">
        <v>193</v>
      </c>
      <c r="R5" s="55" t="s">
        <v>731</v>
      </c>
      <c r="S5" s="55" t="s">
        <v>52</v>
      </c>
      <c r="T5" s="55" t="s">
        <v>730</v>
      </c>
      <c r="U5" s="55" t="s">
        <v>8</v>
      </c>
      <c r="V5" s="55" t="s">
        <v>25</v>
      </c>
      <c r="W5" s="55" t="s">
        <v>729</v>
      </c>
    </row>
    <row r="6" spans="2:23" x14ac:dyDescent="0.3">
      <c r="B6" s="49" t="s">
        <v>194</v>
      </c>
      <c r="C6" s="1">
        <v>11</v>
      </c>
      <c r="D6" s="48">
        <v>10</v>
      </c>
      <c r="E6" s="48">
        <v>10</v>
      </c>
      <c r="F6" s="48">
        <v>11</v>
      </c>
      <c r="G6" s="48">
        <v>8</v>
      </c>
      <c r="H6" s="48">
        <v>4</v>
      </c>
      <c r="I6" s="48">
        <v>6</v>
      </c>
      <c r="J6" s="48">
        <v>11</v>
      </c>
      <c r="K6" s="48">
        <v>10</v>
      </c>
      <c r="L6" s="47">
        <v>0</v>
      </c>
      <c r="M6" s="48">
        <v>9</v>
      </c>
      <c r="N6" s="48">
        <v>8</v>
      </c>
      <c r="Q6" s="52" t="s">
        <v>5</v>
      </c>
      <c r="R6" s="47">
        <v>20</v>
      </c>
      <c r="S6" s="47">
        <v>59</v>
      </c>
      <c r="T6" s="47">
        <v>55</v>
      </c>
      <c r="U6" s="47">
        <v>57</v>
      </c>
      <c r="V6" s="47">
        <v>56</v>
      </c>
      <c r="W6" s="47">
        <v>25</v>
      </c>
    </row>
    <row r="7" spans="2:23" x14ac:dyDescent="0.3">
      <c r="B7" s="49" t="s">
        <v>195</v>
      </c>
      <c r="C7" s="1">
        <v>30</v>
      </c>
      <c r="D7" s="48">
        <v>29</v>
      </c>
      <c r="E7" s="48">
        <v>30</v>
      </c>
      <c r="F7" s="48">
        <v>28</v>
      </c>
      <c r="G7" s="48">
        <v>25</v>
      </c>
      <c r="H7" s="48">
        <v>22</v>
      </c>
      <c r="I7" s="48">
        <v>25</v>
      </c>
      <c r="J7" s="48">
        <v>25</v>
      </c>
      <c r="K7" s="48">
        <v>24</v>
      </c>
      <c r="L7" s="48">
        <v>28</v>
      </c>
      <c r="M7" s="48">
        <v>30</v>
      </c>
      <c r="N7" s="48">
        <v>29</v>
      </c>
      <c r="Q7" s="53" t="s">
        <v>8</v>
      </c>
      <c r="R7" s="47">
        <v>23</v>
      </c>
      <c r="S7" s="47">
        <v>75</v>
      </c>
      <c r="T7" s="47">
        <v>81</v>
      </c>
      <c r="U7" s="47">
        <v>81</v>
      </c>
      <c r="V7" s="47">
        <v>79</v>
      </c>
      <c r="W7" s="47">
        <v>30</v>
      </c>
    </row>
    <row r="8" spans="2:23" x14ac:dyDescent="0.3">
      <c r="B8" s="49" t="s">
        <v>196</v>
      </c>
      <c r="C8" s="1">
        <v>30</v>
      </c>
      <c r="D8" s="48">
        <v>25</v>
      </c>
      <c r="E8" s="48">
        <v>30</v>
      </c>
      <c r="F8" s="48">
        <v>30</v>
      </c>
      <c r="G8" s="48">
        <v>27</v>
      </c>
      <c r="H8" s="48">
        <v>24</v>
      </c>
      <c r="I8" s="48">
        <v>29</v>
      </c>
      <c r="J8" s="48">
        <v>22</v>
      </c>
      <c r="K8" s="48">
        <v>30</v>
      </c>
      <c r="L8" s="48">
        <v>17</v>
      </c>
      <c r="M8" s="48">
        <v>28</v>
      </c>
      <c r="N8" s="48">
        <v>30</v>
      </c>
      <c r="Q8" s="54" t="s">
        <v>10</v>
      </c>
      <c r="R8" s="47">
        <v>36</v>
      </c>
      <c r="S8" s="47">
        <v>132</v>
      </c>
      <c r="T8" s="47">
        <v>126</v>
      </c>
      <c r="U8" s="47">
        <v>132</v>
      </c>
      <c r="V8" s="47">
        <v>115</v>
      </c>
      <c r="W8" s="47">
        <v>56</v>
      </c>
    </row>
    <row r="9" spans="2:23" x14ac:dyDescent="0.3">
      <c r="B9" s="49" t="s">
        <v>197</v>
      </c>
      <c r="C9" s="1">
        <v>30</v>
      </c>
      <c r="D9" s="48">
        <v>27</v>
      </c>
      <c r="E9" s="48">
        <v>30</v>
      </c>
      <c r="F9" s="48">
        <v>29</v>
      </c>
      <c r="G9" s="48">
        <v>26</v>
      </c>
      <c r="H9" s="48">
        <v>26</v>
      </c>
      <c r="I9" s="48">
        <v>26</v>
      </c>
      <c r="J9" s="48">
        <v>29</v>
      </c>
      <c r="K9" s="48">
        <v>29</v>
      </c>
      <c r="L9" s="48">
        <v>22</v>
      </c>
      <c r="M9" s="48">
        <v>26</v>
      </c>
      <c r="N9" s="48">
        <v>29</v>
      </c>
      <c r="Q9" s="50" t="s">
        <v>200</v>
      </c>
      <c r="R9" s="47">
        <v>8</v>
      </c>
      <c r="S9" s="47">
        <v>29</v>
      </c>
      <c r="T9" s="47">
        <v>30</v>
      </c>
      <c r="U9" s="47">
        <v>29</v>
      </c>
      <c r="V9" s="47">
        <v>27</v>
      </c>
      <c r="W9" s="47">
        <v>12</v>
      </c>
    </row>
    <row r="10" spans="2:23" x14ac:dyDescent="0.3">
      <c r="B10" s="49" t="s">
        <v>198</v>
      </c>
      <c r="C10" s="1">
        <v>30</v>
      </c>
      <c r="D10" s="48">
        <v>29</v>
      </c>
      <c r="E10" s="48">
        <v>27</v>
      </c>
      <c r="F10" s="48">
        <v>30</v>
      </c>
      <c r="G10" s="48">
        <v>25</v>
      </c>
      <c r="H10" s="48">
        <v>24</v>
      </c>
      <c r="I10" s="48">
        <v>20</v>
      </c>
      <c r="J10" s="48">
        <v>30</v>
      </c>
      <c r="K10" s="48">
        <v>19</v>
      </c>
      <c r="L10" s="48">
        <v>19</v>
      </c>
      <c r="M10" s="48">
        <v>28</v>
      </c>
      <c r="N10" s="48">
        <v>27</v>
      </c>
    </row>
    <row r="11" spans="2:23" x14ac:dyDescent="0.3">
      <c r="B11" s="49" t="s">
        <v>199</v>
      </c>
      <c r="C11" s="1">
        <v>15</v>
      </c>
      <c r="D11" s="48">
        <v>11</v>
      </c>
      <c r="E11" s="48">
        <v>14</v>
      </c>
      <c r="F11" s="48">
        <v>11</v>
      </c>
      <c r="G11" s="48">
        <v>9</v>
      </c>
      <c r="H11" s="48">
        <v>10</v>
      </c>
      <c r="I11" s="48">
        <v>11</v>
      </c>
      <c r="J11" s="48">
        <v>11</v>
      </c>
      <c r="K11" s="48">
        <v>14</v>
      </c>
      <c r="L11" s="48">
        <v>9</v>
      </c>
      <c r="M11" s="48">
        <v>11</v>
      </c>
      <c r="N11" s="48">
        <v>15</v>
      </c>
    </row>
    <row r="14" spans="2:23" x14ac:dyDescent="0.3">
      <c r="D14" s="19"/>
      <c r="E14" s="19"/>
      <c r="F14" s="19"/>
      <c r="G14" s="19"/>
      <c r="H14" s="19"/>
      <c r="I14" s="19"/>
      <c r="J14" s="19"/>
      <c r="K14" s="19"/>
      <c r="L14" s="19"/>
      <c r="M14" s="19"/>
      <c r="N14" s="19"/>
    </row>
    <row r="15" spans="2:23" x14ac:dyDescent="0.3">
      <c r="D15"/>
    </row>
    <row r="16" spans="2:23" x14ac:dyDescent="0.3">
      <c r="D16"/>
    </row>
    <row r="17" spans="4:4" x14ac:dyDescent="0.3">
      <c r="D17"/>
    </row>
    <row r="18" spans="4:4" x14ac:dyDescent="0.3">
      <c r="D18"/>
    </row>
    <row r="19" spans="4:4" x14ac:dyDescent="0.3">
      <c r="D19"/>
    </row>
    <row r="20" spans="4:4" x14ac:dyDescent="0.3">
      <c r="D20"/>
    </row>
  </sheetData>
  <mergeCells count="3">
    <mergeCell ref="I4:M4"/>
    <mergeCell ref="D4:E4"/>
    <mergeCell ref="F4:H4"/>
  </mergeCells>
  <conditionalFormatting sqref="D6:N6">
    <cfRule type="dataBar" priority="27">
      <dataBar>
        <cfvo type="percent" val="0"/>
        <cfvo type="num" val="$C$6"/>
        <color theme="0" tint="-0.499984740745262"/>
      </dataBar>
      <extLst>
        <ext xmlns:x14="http://schemas.microsoft.com/office/spreadsheetml/2009/9/main" uri="{B025F937-C7B1-47D3-B67F-A62EFF666E3E}">
          <x14:id>{255EC2F4-03DC-4614-A431-0AED48094B99}</x14:id>
        </ext>
      </extLst>
    </cfRule>
  </conditionalFormatting>
  <conditionalFormatting sqref="D7:N7">
    <cfRule type="dataBar" priority="24">
      <dataBar>
        <cfvo type="num" val="0"/>
        <cfvo type="num" val="$C$7"/>
        <color theme="0" tint="-0.499984740745262"/>
      </dataBar>
      <extLst>
        <ext xmlns:x14="http://schemas.microsoft.com/office/spreadsheetml/2009/9/main" uri="{B025F937-C7B1-47D3-B67F-A62EFF666E3E}">
          <x14:id>{CADF04EB-5AED-452F-9AB3-FEB59468E047}</x14:id>
        </ext>
      </extLst>
    </cfRule>
  </conditionalFormatting>
  <conditionalFormatting sqref="D8:N8">
    <cfRule type="dataBar" priority="23">
      <dataBar>
        <cfvo type="num" val="0"/>
        <cfvo type="num" val="$C$8"/>
        <color theme="0" tint="-0.499984740745262"/>
      </dataBar>
      <extLst>
        <ext xmlns:x14="http://schemas.microsoft.com/office/spreadsheetml/2009/9/main" uri="{B025F937-C7B1-47D3-B67F-A62EFF666E3E}">
          <x14:id>{7908BA81-88B5-43A5-9F98-B2C1653EF9A3}</x14:id>
        </ext>
      </extLst>
    </cfRule>
  </conditionalFormatting>
  <conditionalFormatting sqref="D9:N9">
    <cfRule type="dataBar" priority="22">
      <dataBar>
        <cfvo type="num" val="0"/>
        <cfvo type="num" val="$C$9"/>
        <color theme="0" tint="-0.499984740745262"/>
      </dataBar>
      <extLst>
        <ext xmlns:x14="http://schemas.microsoft.com/office/spreadsheetml/2009/9/main" uri="{B025F937-C7B1-47D3-B67F-A62EFF666E3E}">
          <x14:id>{1E832C88-40BD-4AEE-B1EB-8F853E2F052E}</x14:id>
        </ext>
      </extLst>
    </cfRule>
  </conditionalFormatting>
  <conditionalFormatting sqref="D10:N10">
    <cfRule type="dataBar" priority="21">
      <dataBar>
        <cfvo type="num" val="0"/>
        <cfvo type="num" val="$C$10"/>
        <color theme="0" tint="-0.499984740745262"/>
      </dataBar>
      <extLst>
        <ext xmlns:x14="http://schemas.microsoft.com/office/spreadsheetml/2009/9/main" uri="{B025F937-C7B1-47D3-B67F-A62EFF666E3E}">
          <x14:id>{3B3FB240-81AE-4E1E-BD57-3532E52275B5}</x14:id>
        </ext>
      </extLst>
    </cfRule>
  </conditionalFormatting>
  <conditionalFormatting sqref="D11:N11">
    <cfRule type="dataBar" priority="20">
      <dataBar>
        <cfvo type="num" val="0"/>
        <cfvo type="num" val="$C$11"/>
        <color theme="0" tint="-0.499984740745262"/>
      </dataBar>
      <extLst>
        <ext xmlns:x14="http://schemas.microsoft.com/office/spreadsheetml/2009/9/main" uri="{B025F937-C7B1-47D3-B67F-A62EFF666E3E}">
          <x14:id>{AC4C24E4-3099-4999-A261-48F975330C24}</x14:id>
        </ext>
      </extLst>
    </cfRule>
  </conditionalFormatting>
  <conditionalFormatting sqref="R6">
    <cfRule type="dataBar" priority="5">
      <dataBar>
        <cfvo type="num" val="0"/>
        <cfvo type="num" val="22"/>
        <color rgb="FF638EC6"/>
      </dataBar>
      <extLst>
        <ext xmlns:x14="http://schemas.microsoft.com/office/spreadsheetml/2009/9/main" uri="{B025F937-C7B1-47D3-B67F-A62EFF666E3E}">
          <x14:id>{62D524A7-87F3-4B30-B8D1-720854D3916D}</x14:id>
        </ext>
      </extLst>
    </cfRule>
  </conditionalFormatting>
  <conditionalFormatting sqref="R7">
    <cfRule type="dataBar" priority="3">
      <dataBar>
        <cfvo type="num" val="0"/>
        <cfvo type="num" val="33"/>
        <color rgb="FF638EC6"/>
      </dataBar>
      <extLst>
        <ext xmlns:x14="http://schemas.microsoft.com/office/spreadsheetml/2009/9/main" uri="{B025F937-C7B1-47D3-B67F-A62EFF666E3E}">
          <x14:id>{C5B38EB9-AC7B-43CE-B5CB-256875B633FF}</x14:id>
        </ext>
      </extLst>
    </cfRule>
  </conditionalFormatting>
  <conditionalFormatting sqref="R8">
    <cfRule type="dataBar" priority="2">
      <dataBar>
        <cfvo type="num" val="0"/>
        <cfvo type="num" val="55"/>
        <color rgb="FF638EC6"/>
      </dataBar>
      <extLst>
        <ext xmlns:x14="http://schemas.microsoft.com/office/spreadsheetml/2009/9/main" uri="{B025F937-C7B1-47D3-B67F-A62EFF666E3E}">
          <x14:id>{72B781DF-1C44-4CFD-9F49-4BCA61698C21}</x14:id>
        </ext>
      </extLst>
    </cfRule>
  </conditionalFormatting>
  <conditionalFormatting sqref="R9">
    <cfRule type="dataBar" priority="1">
      <dataBar>
        <cfvo type="num" val="0"/>
        <cfvo type="num" val="11"/>
        <color rgb="FF638EC6"/>
      </dataBar>
      <extLst>
        <ext xmlns:x14="http://schemas.microsoft.com/office/spreadsheetml/2009/9/main" uri="{B025F937-C7B1-47D3-B67F-A62EFF666E3E}">
          <x14:id>{16B647A6-4632-4F29-B0FA-F2047D5EC17F}</x14:id>
        </ext>
      </extLst>
    </cfRule>
  </conditionalFormatting>
  <conditionalFormatting sqref="S6:V6">
    <cfRule type="dataBar" priority="13">
      <dataBar>
        <cfvo type="num" val="0"/>
        <cfvo type="num" val="60"/>
        <color rgb="FF638EC6"/>
      </dataBar>
      <extLst>
        <ext xmlns:x14="http://schemas.microsoft.com/office/spreadsheetml/2009/9/main" uri="{B025F937-C7B1-47D3-B67F-A62EFF666E3E}">
          <x14:id>{2746E4C4-07FB-44B0-8C43-C56F04C679C8}</x14:id>
        </ext>
      </extLst>
    </cfRule>
  </conditionalFormatting>
  <conditionalFormatting sqref="S7:V7">
    <cfRule type="dataBar" priority="12">
      <dataBar>
        <cfvo type="num" val="0"/>
        <cfvo type="num" val="90"/>
        <color rgb="FF638EC6"/>
      </dataBar>
      <extLst>
        <ext xmlns:x14="http://schemas.microsoft.com/office/spreadsheetml/2009/9/main" uri="{B025F937-C7B1-47D3-B67F-A62EFF666E3E}">
          <x14:id>{C8A428A1-4895-4E6C-8A2F-4139A5BED883}</x14:id>
        </ext>
      </extLst>
    </cfRule>
  </conditionalFormatting>
  <conditionalFormatting sqref="S8:V8">
    <cfRule type="dataBar" priority="11">
      <dataBar>
        <cfvo type="num" val="0"/>
        <cfvo type="num" val="150"/>
        <color rgb="FF638EC6"/>
      </dataBar>
      <extLst>
        <ext xmlns:x14="http://schemas.microsoft.com/office/spreadsheetml/2009/9/main" uri="{B025F937-C7B1-47D3-B67F-A62EFF666E3E}">
          <x14:id>{FC5EED40-EB2C-4496-9A53-A218306013CE}</x14:id>
        </ext>
      </extLst>
    </cfRule>
  </conditionalFormatting>
  <conditionalFormatting sqref="S9:V9">
    <cfRule type="dataBar" priority="10">
      <dataBar>
        <cfvo type="num" val="0"/>
        <cfvo type="num" val="30"/>
        <color rgb="FF638EC6"/>
      </dataBar>
      <extLst>
        <ext xmlns:x14="http://schemas.microsoft.com/office/spreadsheetml/2009/9/main" uri="{B025F937-C7B1-47D3-B67F-A62EFF666E3E}">
          <x14:id>{D963EDB9-1F96-4EFD-9EF9-3360AB24B465}</x14:id>
        </ext>
      </extLst>
    </cfRule>
  </conditionalFormatting>
  <conditionalFormatting sqref="W6">
    <cfRule type="dataBar" priority="9">
      <dataBar>
        <cfvo type="num" val="0"/>
        <cfvo type="num" val="30"/>
        <color rgb="FF638EC6"/>
      </dataBar>
      <extLst>
        <ext xmlns:x14="http://schemas.microsoft.com/office/spreadsheetml/2009/9/main" uri="{B025F937-C7B1-47D3-B67F-A62EFF666E3E}">
          <x14:id>{12EC2FCB-121B-4B99-BFAC-DAA27225FD8F}</x14:id>
        </ext>
      </extLst>
    </cfRule>
  </conditionalFormatting>
  <conditionalFormatting sqref="W7">
    <cfRule type="dataBar" priority="8">
      <dataBar>
        <cfvo type="num" val="0"/>
        <cfvo type="num" val="45"/>
        <color rgb="FF638EC6"/>
      </dataBar>
      <extLst>
        <ext xmlns:x14="http://schemas.microsoft.com/office/spreadsheetml/2009/9/main" uri="{B025F937-C7B1-47D3-B67F-A62EFF666E3E}">
          <x14:id>{17D06A73-E8FE-4447-9C3F-9497EE4A8DD8}</x14:id>
        </ext>
      </extLst>
    </cfRule>
  </conditionalFormatting>
  <conditionalFormatting sqref="W8">
    <cfRule type="dataBar" priority="7">
      <dataBar>
        <cfvo type="num" val="0"/>
        <cfvo type="num" val="60"/>
        <color rgb="FF638EC6"/>
      </dataBar>
      <extLst>
        <ext xmlns:x14="http://schemas.microsoft.com/office/spreadsheetml/2009/9/main" uri="{B025F937-C7B1-47D3-B67F-A62EFF666E3E}">
          <x14:id>{07BD4867-C711-4DCA-A8C9-9756BA301677}</x14:id>
        </ext>
      </extLst>
    </cfRule>
  </conditionalFormatting>
  <conditionalFormatting sqref="W9">
    <cfRule type="dataBar" priority="6">
      <dataBar>
        <cfvo type="num" val="0"/>
        <cfvo type="num" val="15"/>
        <color rgb="FF638EC6"/>
      </dataBar>
      <extLst>
        <ext xmlns:x14="http://schemas.microsoft.com/office/spreadsheetml/2009/9/main" uri="{B025F937-C7B1-47D3-B67F-A62EFF666E3E}">
          <x14:id>{77FFE8F7-F8E1-4A73-9E88-C456E74BDC92}</x14:id>
        </ext>
      </extLst>
    </cfRule>
  </conditionalFormatting>
  <pageMargins left="0.7" right="0.7" top="0.75" bottom="0.75" header="0.3" footer="0.3"/>
  <pageSetup paperSize="9"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dataBar" id="{255EC2F4-03DC-4614-A431-0AED48094B99}">
            <x14:dataBar minLength="0" maxLength="100" gradient="0">
              <x14:cfvo type="percent">
                <xm:f>0</xm:f>
              </x14:cfvo>
              <x14:cfvo type="num">
                <xm:f>$C$6</xm:f>
              </x14:cfvo>
              <x14:negativeFillColor rgb="FFFF0000"/>
              <x14:axisColor rgb="FF000000"/>
            </x14:dataBar>
          </x14:cfRule>
          <xm:sqref>D6:N6</xm:sqref>
        </x14:conditionalFormatting>
        <x14:conditionalFormatting xmlns:xm="http://schemas.microsoft.com/office/excel/2006/main">
          <x14:cfRule type="dataBar" id="{CADF04EB-5AED-452F-9AB3-FEB59468E047}">
            <x14:dataBar minLength="0" maxLength="100" gradient="0">
              <x14:cfvo type="num">
                <xm:f>0</xm:f>
              </x14:cfvo>
              <x14:cfvo type="num">
                <xm:f>$C$7</xm:f>
              </x14:cfvo>
              <x14:negativeFillColor rgb="FFFF0000"/>
              <x14:axisColor rgb="FF000000"/>
            </x14:dataBar>
          </x14:cfRule>
          <xm:sqref>D7:N7</xm:sqref>
        </x14:conditionalFormatting>
        <x14:conditionalFormatting xmlns:xm="http://schemas.microsoft.com/office/excel/2006/main">
          <x14:cfRule type="dataBar" id="{7908BA81-88B5-43A5-9F98-B2C1653EF9A3}">
            <x14:dataBar minLength="0" maxLength="100" gradient="0">
              <x14:cfvo type="num">
                <xm:f>0</xm:f>
              </x14:cfvo>
              <x14:cfvo type="num">
                <xm:f>$C$8</xm:f>
              </x14:cfvo>
              <x14:negativeFillColor rgb="FFFF0000"/>
              <x14:axisColor rgb="FF000000"/>
            </x14:dataBar>
          </x14:cfRule>
          <xm:sqref>D8:N8</xm:sqref>
        </x14:conditionalFormatting>
        <x14:conditionalFormatting xmlns:xm="http://schemas.microsoft.com/office/excel/2006/main">
          <x14:cfRule type="dataBar" id="{1E832C88-40BD-4AEE-B1EB-8F853E2F052E}">
            <x14:dataBar minLength="0" maxLength="100" gradient="0">
              <x14:cfvo type="num">
                <xm:f>0</xm:f>
              </x14:cfvo>
              <x14:cfvo type="num">
                <xm:f>$C$9</xm:f>
              </x14:cfvo>
              <x14:negativeFillColor rgb="FFFF0000"/>
              <x14:axisColor rgb="FF000000"/>
            </x14:dataBar>
          </x14:cfRule>
          <xm:sqref>D9:N9</xm:sqref>
        </x14:conditionalFormatting>
        <x14:conditionalFormatting xmlns:xm="http://schemas.microsoft.com/office/excel/2006/main">
          <x14:cfRule type="dataBar" id="{3B3FB240-81AE-4E1E-BD57-3532E52275B5}">
            <x14:dataBar minLength="0" maxLength="100" gradient="0">
              <x14:cfvo type="num">
                <xm:f>0</xm:f>
              </x14:cfvo>
              <x14:cfvo type="num">
                <xm:f>$C$10</xm:f>
              </x14:cfvo>
              <x14:negativeFillColor rgb="FFFF0000"/>
              <x14:axisColor rgb="FF000000"/>
            </x14:dataBar>
          </x14:cfRule>
          <xm:sqref>D10:N10</xm:sqref>
        </x14:conditionalFormatting>
        <x14:conditionalFormatting xmlns:xm="http://schemas.microsoft.com/office/excel/2006/main">
          <x14:cfRule type="dataBar" id="{AC4C24E4-3099-4999-A261-48F975330C24}">
            <x14:dataBar minLength="0" maxLength="100" gradient="0">
              <x14:cfvo type="num">
                <xm:f>0</xm:f>
              </x14:cfvo>
              <x14:cfvo type="num">
                <xm:f>$C$11</xm:f>
              </x14:cfvo>
              <x14:negativeFillColor rgb="FFFF0000"/>
              <x14:axisColor rgb="FF000000"/>
            </x14:dataBar>
          </x14:cfRule>
          <xm:sqref>D11:N11</xm:sqref>
        </x14:conditionalFormatting>
        <x14:conditionalFormatting xmlns:xm="http://schemas.microsoft.com/office/excel/2006/main">
          <x14:cfRule type="dataBar" id="{62D524A7-87F3-4B30-B8D1-720854D3916D}">
            <x14:dataBar minLength="0" maxLength="100" border="1" negativeBarBorderColorSameAsPositive="0">
              <x14:cfvo type="num">
                <xm:f>0</xm:f>
              </x14:cfvo>
              <x14:cfvo type="num">
                <xm:f>22</xm:f>
              </x14:cfvo>
              <x14:borderColor rgb="FF638EC6"/>
              <x14:negativeFillColor rgb="FFFF0000"/>
              <x14:negativeBorderColor rgb="FFFF0000"/>
              <x14:axisColor rgb="FF000000"/>
            </x14:dataBar>
          </x14:cfRule>
          <xm:sqref>R6</xm:sqref>
        </x14:conditionalFormatting>
        <x14:conditionalFormatting xmlns:xm="http://schemas.microsoft.com/office/excel/2006/main">
          <x14:cfRule type="dataBar" id="{C5B38EB9-AC7B-43CE-B5CB-256875B633FF}">
            <x14:dataBar minLength="0" maxLength="100" border="1" negativeBarBorderColorSameAsPositive="0">
              <x14:cfvo type="num">
                <xm:f>0</xm:f>
              </x14:cfvo>
              <x14:cfvo type="num">
                <xm:f>33</xm:f>
              </x14:cfvo>
              <x14:borderColor rgb="FF638EC6"/>
              <x14:negativeFillColor rgb="FFFF0000"/>
              <x14:negativeBorderColor rgb="FFFF0000"/>
              <x14:axisColor rgb="FF000000"/>
            </x14:dataBar>
          </x14:cfRule>
          <xm:sqref>R7</xm:sqref>
        </x14:conditionalFormatting>
        <x14:conditionalFormatting xmlns:xm="http://schemas.microsoft.com/office/excel/2006/main">
          <x14:cfRule type="dataBar" id="{72B781DF-1C44-4CFD-9F49-4BCA61698C21}">
            <x14:dataBar minLength="0" maxLength="100" border="1" negativeBarBorderColorSameAsPositive="0">
              <x14:cfvo type="num">
                <xm:f>0</xm:f>
              </x14:cfvo>
              <x14:cfvo type="num">
                <xm:f>55</xm:f>
              </x14:cfvo>
              <x14:borderColor rgb="FF638EC6"/>
              <x14:negativeFillColor rgb="FFFF0000"/>
              <x14:negativeBorderColor rgb="FFFF0000"/>
              <x14:axisColor rgb="FF000000"/>
            </x14:dataBar>
          </x14:cfRule>
          <xm:sqref>R8</xm:sqref>
        </x14:conditionalFormatting>
        <x14:conditionalFormatting xmlns:xm="http://schemas.microsoft.com/office/excel/2006/main">
          <x14:cfRule type="dataBar" id="{16B647A6-4632-4F29-B0FA-F2047D5EC17F}">
            <x14:dataBar minLength="0" maxLength="100" border="1" negativeBarBorderColorSameAsPositive="0">
              <x14:cfvo type="num">
                <xm:f>0</xm:f>
              </x14:cfvo>
              <x14:cfvo type="num">
                <xm:f>11</xm:f>
              </x14:cfvo>
              <x14:borderColor rgb="FF638EC6"/>
              <x14:negativeFillColor rgb="FFFF0000"/>
              <x14:negativeBorderColor rgb="FFFF0000"/>
              <x14:axisColor rgb="FF000000"/>
            </x14:dataBar>
          </x14:cfRule>
          <xm:sqref>R9</xm:sqref>
        </x14:conditionalFormatting>
        <x14:conditionalFormatting xmlns:xm="http://schemas.microsoft.com/office/excel/2006/main">
          <x14:cfRule type="dataBar" id="{2746E4C4-07FB-44B0-8C43-C56F04C679C8}">
            <x14:dataBar minLength="0" maxLength="100" border="1" negativeBarBorderColorSameAsPositive="0">
              <x14:cfvo type="num">
                <xm:f>0</xm:f>
              </x14:cfvo>
              <x14:cfvo type="num">
                <xm:f>60</xm:f>
              </x14:cfvo>
              <x14:borderColor rgb="FF638EC6"/>
              <x14:negativeFillColor rgb="FFFF0000"/>
              <x14:negativeBorderColor rgb="FFFF0000"/>
              <x14:axisColor rgb="FF000000"/>
            </x14:dataBar>
          </x14:cfRule>
          <xm:sqref>S6:V6</xm:sqref>
        </x14:conditionalFormatting>
        <x14:conditionalFormatting xmlns:xm="http://schemas.microsoft.com/office/excel/2006/main">
          <x14:cfRule type="dataBar" id="{C8A428A1-4895-4E6C-8A2F-4139A5BED883}">
            <x14:dataBar minLength="0" maxLength="100" border="1" negativeBarBorderColorSameAsPositive="0">
              <x14:cfvo type="num">
                <xm:f>0</xm:f>
              </x14:cfvo>
              <x14:cfvo type="num">
                <xm:f>90</xm:f>
              </x14:cfvo>
              <x14:borderColor rgb="FF638EC6"/>
              <x14:negativeFillColor rgb="FFFF0000"/>
              <x14:negativeBorderColor rgb="FFFF0000"/>
              <x14:axisColor rgb="FF000000"/>
            </x14:dataBar>
          </x14:cfRule>
          <xm:sqref>S7:V7</xm:sqref>
        </x14:conditionalFormatting>
        <x14:conditionalFormatting xmlns:xm="http://schemas.microsoft.com/office/excel/2006/main">
          <x14:cfRule type="dataBar" id="{FC5EED40-EB2C-4496-9A53-A218306013CE}">
            <x14:dataBar minLength="0" maxLength="100" border="1" negativeBarBorderColorSameAsPositive="0">
              <x14:cfvo type="num">
                <xm:f>0</xm:f>
              </x14:cfvo>
              <x14:cfvo type="num">
                <xm:f>150</xm:f>
              </x14:cfvo>
              <x14:borderColor rgb="FF638EC6"/>
              <x14:negativeFillColor rgb="FFFF0000"/>
              <x14:negativeBorderColor rgb="FFFF0000"/>
              <x14:axisColor rgb="FF000000"/>
            </x14:dataBar>
          </x14:cfRule>
          <xm:sqref>S8:V8</xm:sqref>
        </x14:conditionalFormatting>
        <x14:conditionalFormatting xmlns:xm="http://schemas.microsoft.com/office/excel/2006/main">
          <x14:cfRule type="dataBar" id="{D963EDB9-1F96-4EFD-9EF9-3360AB24B465}">
            <x14:dataBar minLength="0" maxLength="100" border="1" negativeBarBorderColorSameAsPositive="0">
              <x14:cfvo type="num">
                <xm:f>0</xm:f>
              </x14:cfvo>
              <x14:cfvo type="num">
                <xm:f>30</xm:f>
              </x14:cfvo>
              <x14:borderColor rgb="FF638EC6"/>
              <x14:negativeFillColor rgb="FFFF0000"/>
              <x14:negativeBorderColor rgb="FFFF0000"/>
              <x14:axisColor rgb="FF000000"/>
            </x14:dataBar>
          </x14:cfRule>
          <xm:sqref>S9:V9</xm:sqref>
        </x14:conditionalFormatting>
        <x14:conditionalFormatting xmlns:xm="http://schemas.microsoft.com/office/excel/2006/main">
          <x14:cfRule type="dataBar" id="{12EC2FCB-121B-4B99-BFAC-DAA27225FD8F}">
            <x14:dataBar minLength="0" maxLength="100" border="1" negativeBarBorderColorSameAsPositive="0">
              <x14:cfvo type="num">
                <xm:f>0</xm:f>
              </x14:cfvo>
              <x14:cfvo type="num">
                <xm:f>30</xm:f>
              </x14:cfvo>
              <x14:borderColor rgb="FF638EC6"/>
              <x14:negativeFillColor rgb="FFFF0000"/>
              <x14:negativeBorderColor rgb="FFFF0000"/>
              <x14:axisColor rgb="FF000000"/>
            </x14:dataBar>
          </x14:cfRule>
          <xm:sqref>W6</xm:sqref>
        </x14:conditionalFormatting>
        <x14:conditionalFormatting xmlns:xm="http://schemas.microsoft.com/office/excel/2006/main">
          <x14:cfRule type="dataBar" id="{17D06A73-E8FE-4447-9C3F-9497EE4A8DD8}">
            <x14:dataBar minLength="0" maxLength="100" border="1" negativeBarBorderColorSameAsPositive="0">
              <x14:cfvo type="num">
                <xm:f>0</xm:f>
              </x14:cfvo>
              <x14:cfvo type="num">
                <xm:f>45</xm:f>
              </x14:cfvo>
              <x14:borderColor rgb="FF638EC6"/>
              <x14:negativeFillColor rgb="FFFF0000"/>
              <x14:negativeBorderColor rgb="FFFF0000"/>
              <x14:axisColor rgb="FF000000"/>
            </x14:dataBar>
          </x14:cfRule>
          <xm:sqref>W7</xm:sqref>
        </x14:conditionalFormatting>
        <x14:conditionalFormatting xmlns:xm="http://schemas.microsoft.com/office/excel/2006/main">
          <x14:cfRule type="dataBar" id="{07BD4867-C711-4DCA-A8C9-9756BA301677}">
            <x14:dataBar minLength="0" maxLength="100" border="1" negativeBarBorderColorSameAsPositive="0">
              <x14:cfvo type="num">
                <xm:f>0</xm:f>
              </x14:cfvo>
              <x14:cfvo type="num">
                <xm:f>60</xm:f>
              </x14:cfvo>
              <x14:borderColor rgb="FF638EC6"/>
              <x14:negativeFillColor rgb="FFFF0000"/>
              <x14:negativeBorderColor rgb="FFFF0000"/>
              <x14:axisColor rgb="FF000000"/>
            </x14:dataBar>
          </x14:cfRule>
          <xm:sqref>W8</xm:sqref>
        </x14:conditionalFormatting>
        <x14:conditionalFormatting xmlns:xm="http://schemas.microsoft.com/office/excel/2006/main">
          <x14:cfRule type="dataBar" id="{77FFE8F7-F8E1-4A73-9E88-C456E74BDC92}">
            <x14:dataBar minLength="0" maxLength="100" border="1" negativeBarBorderColorSameAsPositive="0">
              <x14:cfvo type="num">
                <xm:f>0</xm:f>
              </x14:cfvo>
              <x14:cfvo type="num">
                <xm:f>15</xm:f>
              </x14:cfvo>
              <x14:borderColor rgb="FF638EC6"/>
              <x14:negativeFillColor rgb="FFFF0000"/>
              <x14:negativeBorderColor rgb="FFFF0000"/>
              <x14:axisColor rgb="FF000000"/>
            </x14:dataBar>
          </x14:cfRule>
          <xm:sqref>W9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R25"/>
  <sheetViews>
    <sheetView zoomScaleNormal="100" workbookViewId="0">
      <selection activeCell="G6" sqref="G6"/>
    </sheetView>
  </sheetViews>
  <sheetFormatPr defaultRowHeight="14.4" x14ac:dyDescent="0.3"/>
  <cols>
    <col min="1" max="1" width="3" customWidth="1"/>
    <col min="2" max="2" width="24.109375" customWidth="1"/>
    <col min="3" max="3" width="20.6640625" style="17" customWidth="1"/>
    <col min="4" max="4" width="5.109375" style="17" customWidth="1"/>
    <col min="5" max="5" width="20.6640625" style="17" customWidth="1"/>
    <col min="6" max="6" width="4.88671875" style="17" customWidth="1"/>
    <col min="7" max="7" width="20.6640625" style="17" customWidth="1"/>
    <col min="8" max="8" width="6.5546875" style="17" customWidth="1"/>
    <col min="9" max="9" width="20.6640625" style="17" customWidth="1"/>
    <col min="10" max="10" width="5" style="17" customWidth="1"/>
    <col min="11" max="11" width="20.6640625" style="17" customWidth="1"/>
    <col min="12" max="12" width="6.5546875" style="17" customWidth="1"/>
    <col min="13" max="13" width="20.6640625" style="17" customWidth="1"/>
    <col min="14" max="14" width="6.109375" style="17" customWidth="1"/>
    <col min="15" max="15" width="20.6640625" style="17" customWidth="1"/>
    <col min="16" max="16" width="6.88671875" style="17" customWidth="1"/>
    <col min="17" max="17" width="19.5546875" style="17" customWidth="1"/>
    <col min="18" max="18" width="6.88671875" style="17" customWidth="1"/>
  </cols>
  <sheetData>
    <row r="1" spans="2:18" ht="15" thickBot="1" x14ac:dyDescent="0.35"/>
    <row r="2" spans="2:18" x14ac:dyDescent="0.3">
      <c r="B2" s="86"/>
      <c r="C2" s="89" t="s">
        <v>202</v>
      </c>
      <c r="D2" s="90"/>
      <c r="E2" s="90"/>
      <c r="F2" s="90"/>
      <c r="G2" s="90"/>
      <c r="H2" s="90"/>
      <c r="I2" s="90"/>
      <c r="J2" s="90"/>
      <c r="K2" s="90"/>
      <c r="L2" s="90"/>
      <c r="M2" s="90"/>
      <c r="N2" s="90"/>
      <c r="O2" s="90"/>
      <c r="P2" s="90"/>
      <c r="Q2" s="90"/>
      <c r="R2" s="91"/>
    </row>
    <row r="3" spans="2:18" ht="15" thickBot="1" x14ac:dyDescent="0.35">
      <c r="B3" s="87"/>
      <c r="C3" s="92"/>
      <c r="D3" s="93"/>
      <c r="E3" s="93"/>
      <c r="F3" s="93"/>
      <c r="G3" s="93"/>
      <c r="H3" s="93"/>
      <c r="I3" s="93"/>
      <c r="J3" s="93"/>
      <c r="K3" s="93"/>
      <c r="L3" s="93"/>
      <c r="M3" s="93"/>
      <c r="N3" s="93"/>
      <c r="O3" s="93"/>
      <c r="P3" s="93"/>
      <c r="Q3" s="93"/>
      <c r="R3" s="94"/>
    </row>
    <row r="4" spans="2:18" ht="15.75" customHeight="1" thickBot="1" x14ac:dyDescent="0.35">
      <c r="B4" s="88"/>
      <c r="C4" s="83" t="s">
        <v>5</v>
      </c>
      <c r="D4" s="84"/>
      <c r="E4" s="84"/>
      <c r="F4" s="85"/>
      <c r="G4" s="80" t="s">
        <v>8</v>
      </c>
      <c r="H4" s="81"/>
      <c r="I4" s="81"/>
      <c r="J4" s="82"/>
      <c r="K4" s="77" t="s">
        <v>10</v>
      </c>
      <c r="L4" s="78"/>
      <c r="M4" s="78"/>
      <c r="N4" s="78"/>
      <c r="O4" s="78"/>
      <c r="P4" s="79"/>
      <c r="Q4" s="75" t="s">
        <v>200</v>
      </c>
      <c r="R4" s="76"/>
    </row>
    <row r="5" spans="2:18" ht="45" customHeight="1" x14ac:dyDescent="0.3">
      <c r="B5" s="36" t="s">
        <v>208</v>
      </c>
      <c r="C5" s="32" t="s">
        <v>6</v>
      </c>
      <c r="D5" s="32" t="s">
        <v>207</v>
      </c>
      <c r="E5" s="32" t="s">
        <v>30</v>
      </c>
      <c r="F5" s="32" t="s">
        <v>207</v>
      </c>
      <c r="G5" s="33" t="s">
        <v>203</v>
      </c>
      <c r="H5" s="33" t="s">
        <v>207</v>
      </c>
      <c r="I5" s="33" t="s">
        <v>9</v>
      </c>
      <c r="J5" s="33" t="s">
        <v>207</v>
      </c>
      <c r="K5" s="34" t="s">
        <v>33</v>
      </c>
      <c r="L5" s="34" t="s">
        <v>207</v>
      </c>
      <c r="M5" s="34" t="s">
        <v>204</v>
      </c>
      <c r="N5" s="34" t="s">
        <v>207</v>
      </c>
      <c r="O5" s="34" t="s">
        <v>205</v>
      </c>
      <c r="P5" s="34" t="s">
        <v>207</v>
      </c>
      <c r="Q5" s="35" t="s">
        <v>206</v>
      </c>
      <c r="R5" s="35" t="s">
        <v>207</v>
      </c>
    </row>
    <row r="6" spans="2:18" ht="158.4" x14ac:dyDescent="0.3">
      <c r="B6" s="74" t="s">
        <v>0</v>
      </c>
      <c r="C6" s="38" t="s">
        <v>209</v>
      </c>
      <c r="D6" s="38">
        <v>27</v>
      </c>
      <c r="E6" s="38" t="s">
        <v>215</v>
      </c>
      <c r="F6" s="38">
        <v>57</v>
      </c>
      <c r="G6" s="38" t="s">
        <v>228</v>
      </c>
      <c r="H6" s="38">
        <v>33</v>
      </c>
      <c r="I6" s="38" t="s">
        <v>235</v>
      </c>
      <c r="J6" s="38">
        <v>15</v>
      </c>
      <c r="K6" s="38" t="s">
        <v>236</v>
      </c>
      <c r="L6" s="38">
        <v>72</v>
      </c>
      <c r="M6" s="38" t="s">
        <v>258</v>
      </c>
      <c r="N6" s="38">
        <v>30</v>
      </c>
      <c r="O6" s="38" t="s">
        <v>259</v>
      </c>
      <c r="P6" s="38">
        <v>62</v>
      </c>
      <c r="Q6" s="38" t="s">
        <v>268</v>
      </c>
      <c r="R6" s="38"/>
    </row>
    <row r="7" spans="2:18" ht="86.4" x14ac:dyDescent="0.3">
      <c r="B7" s="74"/>
      <c r="C7" s="38" t="s">
        <v>210</v>
      </c>
      <c r="D7" s="38">
        <v>28</v>
      </c>
      <c r="E7" s="38" t="s">
        <v>216</v>
      </c>
      <c r="F7" s="38">
        <v>39</v>
      </c>
      <c r="G7" s="38" t="s">
        <v>219</v>
      </c>
      <c r="H7" s="38">
        <v>2</v>
      </c>
      <c r="I7" s="38" t="s">
        <v>231</v>
      </c>
      <c r="J7" s="38">
        <v>2</v>
      </c>
      <c r="K7" s="38" t="s">
        <v>237</v>
      </c>
      <c r="L7" s="38">
        <v>11</v>
      </c>
      <c r="M7" s="38" t="s">
        <v>257</v>
      </c>
      <c r="N7" s="38">
        <v>40</v>
      </c>
      <c r="O7" s="38" t="s">
        <v>260</v>
      </c>
      <c r="P7" s="38">
        <v>21</v>
      </c>
      <c r="Q7" s="38" t="s">
        <v>269</v>
      </c>
      <c r="R7" s="38"/>
    </row>
    <row r="8" spans="2:18" ht="115.2" x14ac:dyDescent="0.3">
      <c r="B8" s="74"/>
      <c r="C8" s="38" t="s">
        <v>211</v>
      </c>
      <c r="D8" s="38">
        <v>10</v>
      </c>
      <c r="E8" s="38" t="s">
        <v>217</v>
      </c>
      <c r="F8" s="38">
        <v>7</v>
      </c>
      <c r="G8" s="38" t="s">
        <v>220</v>
      </c>
      <c r="H8" s="38">
        <v>20</v>
      </c>
      <c r="I8" s="38" t="s">
        <v>232</v>
      </c>
      <c r="J8" s="38">
        <v>1</v>
      </c>
      <c r="K8" s="38" t="s">
        <v>238</v>
      </c>
      <c r="L8" s="38">
        <v>11</v>
      </c>
      <c r="M8" s="38" t="s">
        <v>239</v>
      </c>
      <c r="N8" s="38">
        <v>41</v>
      </c>
      <c r="O8" s="38" t="s">
        <v>261</v>
      </c>
      <c r="P8" s="38">
        <v>26</v>
      </c>
      <c r="Q8" s="38" t="s">
        <v>270</v>
      </c>
      <c r="R8" s="38"/>
    </row>
    <row r="9" spans="2:18" ht="57.6" x14ac:dyDescent="0.3">
      <c r="B9" s="74"/>
      <c r="C9" s="38" t="s">
        <v>212</v>
      </c>
      <c r="D9" s="38">
        <v>2</v>
      </c>
      <c r="E9" s="38" t="s">
        <v>218</v>
      </c>
      <c r="F9" s="38">
        <v>1</v>
      </c>
      <c r="G9" s="38" t="s">
        <v>221</v>
      </c>
      <c r="H9" s="38">
        <v>17</v>
      </c>
      <c r="I9" s="38" t="s">
        <v>233</v>
      </c>
      <c r="J9" s="38">
        <v>3</v>
      </c>
      <c r="K9" s="38"/>
      <c r="L9" s="38"/>
      <c r="M9" s="38" t="s">
        <v>240</v>
      </c>
      <c r="N9" s="38">
        <v>2</v>
      </c>
      <c r="O9" s="38" t="s">
        <v>262</v>
      </c>
      <c r="P9" s="38">
        <v>14</v>
      </c>
      <c r="Q9" s="38" t="s">
        <v>271</v>
      </c>
      <c r="R9" s="38"/>
    </row>
    <row r="10" spans="2:18" ht="72" x14ac:dyDescent="0.3">
      <c r="B10" s="74"/>
      <c r="C10" s="38" t="s">
        <v>213</v>
      </c>
      <c r="D10" s="38">
        <v>18</v>
      </c>
      <c r="E10" s="38"/>
      <c r="F10" s="38"/>
      <c r="G10" s="38" t="s">
        <v>222</v>
      </c>
      <c r="H10" s="38">
        <v>26</v>
      </c>
      <c r="I10" s="38" t="s">
        <v>234</v>
      </c>
      <c r="J10" s="38">
        <v>1</v>
      </c>
      <c r="K10" s="38"/>
      <c r="L10" s="38"/>
      <c r="M10" s="38" t="s">
        <v>241</v>
      </c>
      <c r="N10" s="38">
        <v>27</v>
      </c>
      <c r="O10" s="38" t="s">
        <v>263</v>
      </c>
      <c r="P10" s="38">
        <v>6</v>
      </c>
      <c r="Q10" s="38" t="s">
        <v>272</v>
      </c>
      <c r="R10" s="38"/>
    </row>
    <row r="11" spans="2:18" ht="86.4" x14ac:dyDescent="0.3">
      <c r="B11" s="74"/>
      <c r="C11" s="38" t="s">
        <v>214</v>
      </c>
      <c r="D11" s="38">
        <v>1</v>
      </c>
      <c r="E11" s="38"/>
      <c r="F11" s="38"/>
      <c r="G11" s="38" t="s">
        <v>229</v>
      </c>
      <c r="H11" s="38">
        <v>20</v>
      </c>
      <c r="I11" s="38"/>
      <c r="J11" s="38"/>
      <c r="K11" s="38"/>
      <c r="L11" s="38"/>
      <c r="M11" s="38" t="s">
        <v>242</v>
      </c>
      <c r="N11" s="38">
        <v>27</v>
      </c>
      <c r="O11" s="38" t="s">
        <v>264</v>
      </c>
      <c r="P11" s="38">
        <v>2</v>
      </c>
      <c r="Q11" s="38"/>
      <c r="R11" s="38"/>
    </row>
    <row r="12" spans="2:18" ht="129.6" x14ac:dyDescent="0.3">
      <c r="B12" s="74"/>
      <c r="C12" s="38"/>
      <c r="D12" s="38"/>
      <c r="E12" s="38"/>
      <c r="F12" s="38"/>
      <c r="G12" s="38" t="s">
        <v>223</v>
      </c>
      <c r="H12" s="38">
        <v>2</v>
      </c>
      <c r="I12" s="38"/>
      <c r="J12" s="38"/>
      <c r="K12" s="38"/>
      <c r="L12" s="38"/>
      <c r="M12" s="38" t="s">
        <v>256</v>
      </c>
      <c r="N12" s="38">
        <v>40</v>
      </c>
      <c r="O12" s="38" t="s">
        <v>265</v>
      </c>
      <c r="P12" s="38">
        <v>2</v>
      </c>
      <c r="Q12" s="38"/>
      <c r="R12" s="38"/>
    </row>
    <row r="13" spans="2:18" ht="28.8" x14ac:dyDescent="0.3">
      <c r="B13" s="74"/>
      <c r="C13" s="38"/>
      <c r="D13" s="38"/>
      <c r="E13" s="38"/>
      <c r="F13" s="38"/>
      <c r="G13" s="38" t="s">
        <v>224</v>
      </c>
      <c r="H13" s="38">
        <v>2</v>
      </c>
      <c r="I13" s="38"/>
      <c r="J13" s="38"/>
      <c r="K13" s="38"/>
      <c r="L13" s="38"/>
      <c r="M13" s="38" t="s">
        <v>243</v>
      </c>
      <c r="N13" s="38">
        <v>12</v>
      </c>
      <c r="O13" s="38" t="s">
        <v>266</v>
      </c>
      <c r="P13" s="38">
        <v>1</v>
      </c>
      <c r="Q13" s="38"/>
      <c r="R13" s="38"/>
    </row>
    <row r="14" spans="2:18" ht="43.2" x14ac:dyDescent="0.3">
      <c r="B14" s="74"/>
      <c r="C14" s="38"/>
      <c r="D14" s="38"/>
      <c r="E14" s="38"/>
      <c r="F14" s="38"/>
      <c r="G14" s="38" t="s">
        <v>225</v>
      </c>
      <c r="H14" s="38">
        <v>2</v>
      </c>
      <c r="I14" s="38"/>
      <c r="J14" s="38"/>
      <c r="K14" s="38"/>
      <c r="L14" s="38"/>
      <c r="M14" s="38" t="s">
        <v>244</v>
      </c>
      <c r="N14" s="38">
        <v>9</v>
      </c>
      <c r="O14" s="38" t="s">
        <v>267</v>
      </c>
      <c r="P14" s="38">
        <v>1</v>
      </c>
      <c r="Q14" s="38"/>
      <c r="R14" s="38"/>
    </row>
    <row r="15" spans="2:18" ht="43.2" x14ac:dyDescent="0.3">
      <c r="B15" s="74"/>
      <c r="C15" s="38"/>
      <c r="D15" s="38"/>
      <c r="E15" s="38"/>
      <c r="F15" s="38"/>
      <c r="G15" s="38" t="s">
        <v>226</v>
      </c>
      <c r="H15" s="38">
        <v>4</v>
      </c>
      <c r="I15" s="38"/>
      <c r="J15" s="38"/>
      <c r="K15" s="38"/>
      <c r="L15" s="38"/>
      <c r="M15" s="38" t="s">
        <v>255</v>
      </c>
      <c r="N15" s="38">
        <v>6</v>
      </c>
      <c r="O15" s="38"/>
      <c r="P15" s="38"/>
      <c r="Q15" s="38"/>
      <c r="R15" s="38"/>
    </row>
    <row r="16" spans="2:18" ht="57.6" x14ac:dyDescent="0.3">
      <c r="B16" s="74"/>
      <c r="C16" s="38"/>
      <c r="D16" s="38"/>
      <c r="E16" s="38"/>
      <c r="F16" s="38"/>
      <c r="G16" s="38" t="s">
        <v>227</v>
      </c>
      <c r="H16" s="38">
        <v>2</v>
      </c>
      <c r="I16" s="38"/>
      <c r="J16" s="38"/>
      <c r="K16" s="38"/>
      <c r="L16" s="38"/>
      <c r="M16" s="38" t="s">
        <v>245</v>
      </c>
      <c r="N16" s="38">
        <v>9</v>
      </c>
      <c r="O16" s="38"/>
      <c r="P16" s="38"/>
      <c r="Q16" s="38"/>
      <c r="R16" s="38"/>
    </row>
    <row r="17" spans="2:18" ht="72" x14ac:dyDescent="0.3">
      <c r="B17" s="74"/>
      <c r="C17" s="38"/>
      <c r="D17" s="38"/>
      <c r="E17" s="38"/>
      <c r="F17" s="38"/>
      <c r="G17" s="38" t="s">
        <v>230</v>
      </c>
      <c r="H17" s="38">
        <v>1</v>
      </c>
      <c r="I17" s="38"/>
      <c r="J17" s="38"/>
      <c r="K17" s="38"/>
      <c r="L17" s="38"/>
      <c r="M17" s="38" t="s">
        <v>246</v>
      </c>
      <c r="N17" s="38">
        <v>6</v>
      </c>
      <c r="O17" s="38"/>
      <c r="P17" s="38"/>
      <c r="Q17" s="38"/>
      <c r="R17" s="38"/>
    </row>
    <row r="18" spans="2:18" ht="28.8" x14ac:dyDescent="0.3">
      <c r="B18" s="74"/>
      <c r="C18" s="38"/>
      <c r="D18" s="38"/>
      <c r="E18" s="38"/>
      <c r="F18" s="38"/>
      <c r="G18" s="38" t="s">
        <v>411</v>
      </c>
      <c r="H18" s="38">
        <v>1</v>
      </c>
      <c r="I18" s="38"/>
      <c r="J18" s="38"/>
      <c r="K18" s="38"/>
      <c r="L18" s="38"/>
      <c r="M18" s="38" t="s">
        <v>247</v>
      </c>
      <c r="N18" s="38">
        <v>11</v>
      </c>
      <c r="O18" s="38"/>
      <c r="P18" s="38"/>
      <c r="Q18" s="38"/>
      <c r="R18" s="38"/>
    </row>
    <row r="19" spans="2:18" ht="28.8" x14ac:dyDescent="0.3">
      <c r="B19" s="74"/>
      <c r="C19" s="38"/>
      <c r="D19" s="38"/>
      <c r="E19" s="38"/>
      <c r="F19" s="38"/>
      <c r="G19" s="38"/>
      <c r="H19" s="38"/>
      <c r="I19" s="38"/>
      <c r="J19" s="38"/>
      <c r="K19" s="38"/>
      <c r="L19" s="38"/>
      <c r="M19" s="38" t="s">
        <v>248</v>
      </c>
      <c r="N19" s="38">
        <v>1</v>
      </c>
      <c r="O19" s="38"/>
      <c r="P19" s="38"/>
      <c r="Q19" s="38"/>
      <c r="R19" s="38"/>
    </row>
    <row r="20" spans="2:18" ht="43.2" x14ac:dyDescent="0.3">
      <c r="B20" s="74"/>
      <c r="C20" s="38"/>
      <c r="D20" s="38"/>
      <c r="E20" s="38"/>
      <c r="F20" s="38"/>
      <c r="G20" s="38"/>
      <c r="H20" s="38"/>
      <c r="I20" s="38"/>
      <c r="J20" s="38"/>
      <c r="K20" s="38"/>
      <c r="L20" s="38"/>
      <c r="M20" s="38" t="s">
        <v>249</v>
      </c>
      <c r="N20" s="38">
        <v>10</v>
      </c>
      <c r="O20" s="38"/>
      <c r="P20" s="38"/>
      <c r="Q20" s="38"/>
      <c r="R20" s="38"/>
    </row>
    <row r="21" spans="2:18" x14ac:dyDescent="0.3">
      <c r="B21" s="74"/>
      <c r="C21" s="38"/>
      <c r="D21" s="38"/>
      <c r="E21" s="38"/>
      <c r="F21" s="38"/>
      <c r="G21" s="38"/>
      <c r="H21" s="38"/>
      <c r="I21" s="38"/>
      <c r="J21" s="38"/>
      <c r="K21" s="38"/>
      <c r="L21" s="38"/>
      <c r="M21" s="38" t="s">
        <v>250</v>
      </c>
      <c r="N21" s="38">
        <v>3</v>
      </c>
      <c r="O21" s="38"/>
      <c r="P21" s="38"/>
      <c r="Q21" s="38"/>
      <c r="R21" s="38"/>
    </row>
    <row r="22" spans="2:18" x14ac:dyDescent="0.3">
      <c r="B22" s="74"/>
      <c r="C22" s="38"/>
      <c r="D22" s="38"/>
      <c r="E22" s="38"/>
      <c r="F22" s="38"/>
      <c r="G22" s="38"/>
      <c r="H22" s="38"/>
      <c r="I22" s="38"/>
      <c r="J22" s="38"/>
      <c r="K22" s="38"/>
      <c r="L22" s="38"/>
      <c r="M22" s="38" t="s">
        <v>251</v>
      </c>
      <c r="N22" s="38">
        <v>1</v>
      </c>
      <c r="O22" s="38"/>
      <c r="P22" s="38"/>
      <c r="Q22" s="38"/>
      <c r="R22" s="38"/>
    </row>
    <row r="23" spans="2:18" x14ac:dyDescent="0.3">
      <c r="B23" s="74"/>
      <c r="C23" s="38"/>
      <c r="D23" s="38"/>
      <c r="E23" s="38"/>
      <c r="F23" s="38"/>
      <c r="G23" s="38"/>
      <c r="H23" s="38"/>
      <c r="I23" s="38"/>
      <c r="J23" s="38"/>
      <c r="K23" s="38"/>
      <c r="L23" s="38"/>
      <c r="M23" s="38" t="s">
        <v>252</v>
      </c>
      <c r="N23" s="38">
        <v>1</v>
      </c>
      <c r="O23" s="38"/>
      <c r="P23" s="38"/>
      <c r="Q23" s="38"/>
      <c r="R23" s="38"/>
    </row>
    <row r="24" spans="2:18" ht="43.2" x14ac:dyDescent="0.3">
      <c r="B24" s="74"/>
      <c r="C24" s="38"/>
      <c r="D24" s="38"/>
      <c r="E24" s="38"/>
      <c r="F24" s="38"/>
      <c r="G24" s="38"/>
      <c r="H24" s="38"/>
      <c r="I24" s="38"/>
      <c r="J24" s="38"/>
      <c r="K24" s="38"/>
      <c r="L24" s="38"/>
      <c r="M24" s="38" t="s">
        <v>253</v>
      </c>
      <c r="N24" s="38">
        <v>2</v>
      </c>
      <c r="O24" s="38"/>
      <c r="P24" s="38"/>
      <c r="Q24" s="38"/>
      <c r="R24" s="38"/>
    </row>
    <row r="25" spans="2:18" x14ac:dyDescent="0.3">
      <c r="B25" s="74"/>
      <c r="C25" s="38"/>
      <c r="D25" s="38"/>
      <c r="E25" s="38"/>
      <c r="F25" s="38"/>
      <c r="G25" s="38"/>
      <c r="H25" s="38"/>
      <c r="I25" s="38"/>
      <c r="J25" s="38"/>
      <c r="K25" s="38"/>
      <c r="L25" s="38"/>
      <c r="M25" s="38" t="s">
        <v>254</v>
      </c>
      <c r="N25" s="38">
        <v>1</v>
      </c>
      <c r="O25" s="38"/>
      <c r="P25" s="38"/>
      <c r="Q25" s="38"/>
      <c r="R25" s="38"/>
    </row>
  </sheetData>
  <mergeCells count="7">
    <mergeCell ref="B6:B25"/>
    <mergeCell ref="Q4:R4"/>
    <mergeCell ref="K4:P4"/>
    <mergeCell ref="G4:J4"/>
    <mergeCell ref="C4:F4"/>
    <mergeCell ref="B2:B4"/>
    <mergeCell ref="C2:R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R32"/>
  <sheetViews>
    <sheetView topLeftCell="A21" zoomScaleNormal="100" workbookViewId="0">
      <selection activeCell="Q12" sqref="Q12"/>
    </sheetView>
  </sheetViews>
  <sheetFormatPr defaultRowHeight="14.4" x14ac:dyDescent="0.3"/>
  <cols>
    <col min="1" max="1" width="3" customWidth="1"/>
    <col min="2" max="2" width="24.109375" customWidth="1"/>
    <col min="3" max="3" width="20.6640625" style="17" customWidth="1"/>
    <col min="4" max="4" width="5.109375" style="17" customWidth="1"/>
    <col min="5" max="5" width="20.6640625" style="17" customWidth="1"/>
    <col min="6" max="6" width="4.88671875" style="17" customWidth="1"/>
    <col min="7" max="7" width="20.6640625" style="17" customWidth="1"/>
    <col min="8" max="8" width="6.5546875" style="17" customWidth="1"/>
    <col min="9" max="9" width="20.6640625" style="17" customWidth="1"/>
    <col min="10" max="10" width="5" style="17" customWidth="1"/>
    <col min="11" max="11" width="20.6640625" style="17" customWidth="1"/>
    <col min="12" max="12" width="6.5546875" style="17" customWidth="1"/>
    <col min="13" max="13" width="20.6640625" style="17" customWidth="1"/>
    <col min="14" max="14" width="6.109375" style="17" customWidth="1"/>
    <col min="15" max="15" width="20.6640625" style="17" customWidth="1"/>
    <col min="16" max="16" width="6.88671875" style="17" customWidth="1"/>
    <col min="17" max="17" width="19.5546875" style="17" customWidth="1"/>
    <col min="18" max="18" width="6.88671875" style="17" customWidth="1"/>
  </cols>
  <sheetData>
    <row r="1" spans="2:18" ht="15" thickBot="1" x14ac:dyDescent="0.35"/>
    <row r="2" spans="2:18" x14ac:dyDescent="0.3">
      <c r="B2" s="86"/>
      <c r="C2" s="89" t="s">
        <v>202</v>
      </c>
      <c r="D2" s="90"/>
      <c r="E2" s="90"/>
      <c r="F2" s="90"/>
      <c r="G2" s="90"/>
      <c r="H2" s="90"/>
      <c r="I2" s="90"/>
      <c r="J2" s="90"/>
      <c r="K2" s="90"/>
      <c r="L2" s="90"/>
      <c r="M2" s="90"/>
      <c r="N2" s="90"/>
      <c r="O2" s="90"/>
      <c r="P2" s="90"/>
      <c r="Q2" s="90"/>
      <c r="R2" s="91"/>
    </row>
    <row r="3" spans="2:18" ht="15" thickBot="1" x14ac:dyDescent="0.35">
      <c r="B3" s="87"/>
      <c r="C3" s="92"/>
      <c r="D3" s="93"/>
      <c r="E3" s="93"/>
      <c r="F3" s="93"/>
      <c r="G3" s="93"/>
      <c r="H3" s="93"/>
      <c r="I3" s="93"/>
      <c r="J3" s="93"/>
      <c r="K3" s="93"/>
      <c r="L3" s="93"/>
      <c r="M3" s="93"/>
      <c r="N3" s="93"/>
      <c r="O3" s="93"/>
      <c r="P3" s="93"/>
      <c r="Q3" s="93"/>
      <c r="R3" s="94"/>
    </row>
    <row r="4" spans="2:18" ht="15.75" customHeight="1" thickBot="1" x14ac:dyDescent="0.35">
      <c r="B4" s="88"/>
      <c r="C4" s="83" t="s">
        <v>5</v>
      </c>
      <c r="D4" s="84"/>
      <c r="E4" s="84"/>
      <c r="F4" s="85"/>
      <c r="G4" s="80" t="s">
        <v>8</v>
      </c>
      <c r="H4" s="81"/>
      <c r="I4" s="81"/>
      <c r="J4" s="82"/>
      <c r="K4" s="77" t="s">
        <v>10</v>
      </c>
      <c r="L4" s="78"/>
      <c r="M4" s="78"/>
      <c r="N4" s="78"/>
      <c r="O4" s="78"/>
      <c r="P4" s="79"/>
      <c r="Q4" s="75" t="s">
        <v>200</v>
      </c>
      <c r="R4" s="76"/>
    </row>
    <row r="5" spans="2:18" ht="45" customHeight="1" x14ac:dyDescent="0.3">
      <c r="B5" s="36" t="s">
        <v>208</v>
      </c>
      <c r="C5" s="32" t="s">
        <v>6</v>
      </c>
      <c r="D5" s="32" t="s">
        <v>207</v>
      </c>
      <c r="E5" s="32" t="s">
        <v>30</v>
      </c>
      <c r="F5" s="32" t="s">
        <v>207</v>
      </c>
      <c r="G5" s="33" t="s">
        <v>203</v>
      </c>
      <c r="H5" s="33" t="s">
        <v>207</v>
      </c>
      <c r="I5" s="33" t="s">
        <v>9</v>
      </c>
      <c r="J5" s="33" t="s">
        <v>207</v>
      </c>
      <c r="K5" s="34" t="s">
        <v>33</v>
      </c>
      <c r="L5" s="34" t="s">
        <v>207</v>
      </c>
      <c r="M5" s="34" t="s">
        <v>204</v>
      </c>
      <c r="N5" s="34" t="s">
        <v>207</v>
      </c>
      <c r="O5" s="34" t="s">
        <v>205</v>
      </c>
      <c r="P5" s="34" t="s">
        <v>207</v>
      </c>
      <c r="Q5" s="35" t="s">
        <v>206</v>
      </c>
      <c r="R5" s="35" t="s">
        <v>207</v>
      </c>
    </row>
    <row r="6" spans="2:18" ht="86.4" x14ac:dyDescent="0.3">
      <c r="C6" s="17" t="s">
        <v>273</v>
      </c>
      <c r="D6" s="17">
        <v>3</v>
      </c>
      <c r="E6" s="17" t="s">
        <v>286</v>
      </c>
      <c r="F6" s="17">
        <v>15</v>
      </c>
      <c r="G6" s="17" t="s">
        <v>301</v>
      </c>
      <c r="H6" s="17">
        <v>25</v>
      </c>
      <c r="I6" s="17" t="s">
        <v>322</v>
      </c>
      <c r="J6" s="17">
        <v>8</v>
      </c>
      <c r="K6" s="17" t="s">
        <v>331</v>
      </c>
      <c r="L6" s="17">
        <v>32</v>
      </c>
      <c r="M6" s="17" t="s">
        <v>348</v>
      </c>
      <c r="N6" s="17">
        <v>47</v>
      </c>
      <c r="O6" s="17" t="s">
        <v>360</v>
      </c>
      <c r="P6" s="17">
        <v>37</v>
      </c>
      <c r="Q6" s="17" t="s">
        <v>370</v>
      </c>
      <c r="R6" s="17">
        <v>5</v>
      </c>
    </row>
    <row r="7" spans="2:18" ht="187.2" x14ac:dyDescent="0.3">
      <c r="C7" s="17" t="s">
        <v>274</v>
      </c>
      <c r="D7" s="17">
        <v>2</v>
      </c>
      <c r="E7" s="17" t="s">
        <v>287</v>
      </c>
      <c r="F7" s="17">
        <v>13</v>
      </c>
      <c r="G7" s="17" t="s">
        <v>302</v>
      </c>
      <c r="H7" s="17">
        <v>1</v>
      </c>
      <c r="I7" s="17" t="s">
        <v>323</v>
      </c>
      <c r="J7" s="17">
        <v>1</v>
      </c>
      <c r="K7" s="17" t="s">
        <v>332</v>
      </c>
      <c r="L7" s="17">
        <v>16</v>
      </c>
      <c r="M7" s="17" t="s">
        <v>349</v>
      </c>
      <c r="N7" s="17">
        <v>3</v>
      </c>
      <c r="O7" s="17" t="s">
        <v>361</v>
      </c>
      <c r="P7" s="17">
        <v>2</v>
      </c>
      <c r="Q7" s="17" t="s">
        <v>371</v>
      </c>
      <c r="R7" s="17">
        <v>27</v>
      </c>
    </row>
    <row r="8" spans="2:18" ht="86.4" x14ac:dyDescent="0.3">
      <c r="C8" s="17" t="s">
        <v>275</v>
      </c>
      <c r="D8" s="17">
        <v>19</v>
      </c>
      <c r="E8" s="17" t="s">
        <v>288</v>
      </c>
      <c r="F8" s="17">
        <v>1</v>
      </c>
      <c r="G8" s="17" t="s">
        <v>303</v>
      </c>
      <c r="H8" s="17">
        <v>1</v>
      </c>
      <c r="I8" s="17" t="s">
        <v>324</v>
      </c>
      <c r="J8" s="17">
        <v>2</v>
      </c>
      <c r="K8" s="17" t="s">
        <v>333</v>
      </c>
      <c r="L8" s="17">
        <v>53</v>
      </c>
      <c r="M8" s="17" t="s">
        <v>304</v>
      </c>
      <c r="N8" s="17">
        <v>2</v>
      </c>
      <c r="O8" s="17" t="s">
        <v>362</v>
      </c>
      <c r="P8" s="17">
        <v>45</v>
      </c>
      <c r="Q8" s="17" t="s">
        <v>372</v>
      </c>
      <c r="R8" s="17">
        <v>7</v>
      </c>
    </row>
    <row r="9" spans="2:18" ht="57.6" x14ac:dyDescent="0.3">
      <c r="C9" s="17" t="s">
        <v>276</v>
      </c>
      <c r="D9" s="17">
        <v>9</v>
      </c>
      <c r="E9" s="17" t="s">
        <v>289</v>
      </c>
      <c r="F9" s="17">
        <v>1</v>
      </c>
      <c r="G9" s="17" t="s">
        <v>304</v>
      </c>
      <c r="H9" s="17">
        <v>1</v>
      </c>
      <c r="I9" s="17" t="s">
        <v>325</v>
      </c>
      <c r="J9" s="17">
        <v>2</v>
      </c>
      <c r="K9" s="17" t="s">
        <v>334</v>
      </c>
      <c r="L9" s="17">
        <v>1</v>
      </c>
      <c r="M9" s="17" t="s">
        <v>350</v>
      </c>
      <c r="N9" s="17">
        <v>1</v>
      </c>
      <c r="O9" s="17" t="s">
        <v>363</v>
      </c>
      <c r="P9" s="17">
        <v>20</v>
      </c>
      <c r="Q9" s="17" t="s">
        <v>373</v>
      </c>
      <c r="R9" s="17">
        <v>1</v>
      </c>
    </row>
    <row r="10" spans="2:18" ht="115.2" x14ac:dyDescent="0.3">
      <c r="C10" s="17" t="s">
        <v>277</v>
      </c>
      <c r="D10" s="17">
        <v>11</v>
      </c>
      <c r="E10" s="17" t="s">
        <v>290</v>
      </c>
      <c r="F10" s="17">
        <v>19</v>
      </c>
      <c r="G10" s="17" t="s">
        <v>305</v>
      </c>
      <c r="H10" s="17">
        <v>1</v>
      </c>
      <c r="I10" s="17" t="s">
        <v>326</v>
      </c>
      <c r="J10" s="17">
        <v>8</v>
      </c>
      <c r="K10" s="17" t="s">
        <v>335</v>
      </c>
      <c r="L10" s="17">
        <v>17</v>
      </c>
      <c r="M10" s="17" t="s">
        <v>351</v>
      </c>
      <c r="N10" s="17">
        <v>19</v>
      </c>
      <c r="O10" s="17" t="s">
        <v>364</v>
      </c>
      <c r="P10" s="17">
        <v>8</v>
      </c>
      <c r="Q10" s="17" t="s">
        <v>374</v>
      </c>
      <c r="R10" s="17">
        <v>2</v>
      </c>
    </row>
    <row r="11" spans="2:18" ht="100.8" x14ac:dyDescent="0.3">
      <c r="C11" s="17" t="s">
        <v>278</v>
      </c>
      <c r="D11" s="17">
        <v>10</v>
      </c>
      <c r="E11" s="17" t="s">
        <v>291</v>
      </c>
      <c r="F11" s="17">
        <v>4</v>
      </c>
      <c r="G11" s="17" t="s">
        <v>306</v>
      </c>
      <c r="H11" s="17">
        <v>3</v>
      </c>
      <c r="I11" s="17" t="s">
        <v>327</v>
      </c>
      <c r="J11" s="17">
        <v>11</v>
      </c>
      <c r="K11" s="17" t="s">
        <v>336</v>
      </c>
      <c r="L11" s="17">
        <v>1</v>
      </c>
      <c r="M11" s="17" t="s">
        <v>352</v>
      </c>
      <c r="N11" s="17">
        <v>1</v>
      </c>
      <c r="O11" s="17" t="s">
        <v>365</v>
      </c>
      <c r="P11" s="17">
        <v>1</v>
      </c>
      <c r="Q11" s="17" t="s">
        <v>375</v>
      </c>
      <c r="R11" s="17">
        <v>1</v>
      </c>
    </row>
    <row r="12" spans="2:18" ht="57.6" x14ac:dyDescent="0.3">
      <c r="C12" s="17" t="s">
        <v>279</v>
      </c>
      <c r="D12" s="17">
        <v>2</v>
      </c>
      <c r="E12" s="17" t="s">
        <v>292</v>
      </c>
      <c r="F12" s="17">
        <v>14</v>
      </c>
      <c r="G12" s="17" t="s">
        <v>307</v>
      </c>
      <c r="H12" s="17">
        <v>1</v>
      </c>
      <c r="I12" s="17" t="s">
        <v>328</v>
      </c>
      <c r="J12" s="17">
        <v>1</v>
      </c>
      <c r="K12" s="17" t="s">
        <v>337</v>
      </c>
      <c r="L12" s="17">
        <v>4</v>
      </c>
      <c r="M12" s="17" t="s">
        <v>353</v>
      </c>
      <c r="N12" s="17">
        <v>5</v>
      </c>
      <c r="O12" s="17" t="s">
        <v>366</v>
      </c>
      <c r="P12" s="17">
        <v>1</v>
      </c>
      <c r="Q12" s="17" t="s">
        <v>376</v>
      </c>
      <c r="R12" s="17">
        <v>1</v>
      </c>
    </row>
    <row r="13" spans="2:18" ht="129.6" x14ac:dyDescent="0.3">
      <c r="C13" s="17" t="s">
        <v>280</v>
      </c>
      <c r="D13" s="17">
        <v>1</v>
      </c>
      <c r="E13" s="17" t="s">
        <v>293</v>
      </c>
      <c r="F13" s="17">
        <v>33</v>
      </c>
      <c r="G13" s="17" t="s">
        <v>308</v>
      </c>
      <c r="H13" s="17">
        <v>7</v>
      </c>
      <c r="I13" s="17" t="s">
        <v>329</v>
      </c>
      <c r="J13" s="17">
        <v>2</v>
      </c>
      <c r="K13" s="17" t="s">
        <v>338</v>
      </c>
      <c r="L13" s="17">
        <v>1</v>
      </c>
      <c r="M13" s="17" t="s">
        <v>354</v>
      </c>
      <c r="N13" s="17">
        <v>1</v>
      </c>
      <c r="O13" s="17" t="s">
        <v>367</v>
      </c>
      <c r="P13" s="17">
        <v>23</v>
      </c>
      <c r="Q13" s="17" t="s">
        <v>377</v>
      </c>
      <c r="R13" s="17">
        <v>3</v>
      </c>
    </row>
    <row r="14" spans="2:18" ht="86.4" x14ac:dyDescent="0.3">
      <c r="C14" s="17" t="s">
        <v>281</v>
      </c>
      <c r="D14" s="17">
        <v>1</v>
      </c>
      <c r="E14" s="17" t="s">
        <v>294</v>
      </c>
      <c r="F14" s="17">
        <v>22</v>
      </c>
      <c r="G14" s="17" t="s">
        <v>309</v>
      </c>
      <c r="H14" s="17">
        <v>3</v>
      </c>
      <c r="I14" s="17" t="s">
        <v>330</v>
      </c>
      <c r="J14" s="17">
        <v>1</v>
      </c>
      <c r="K14" s="17" t="s">
        <v>339</v>
      </c>
      <c r="L14" s="17">
        <v>1</v>
      </c>
      <c r="M14" s="17" t="s">
        <v>355</v>
      </c>
      <c r="N14" s="17">
        <v>3</v>
      </c>
      <c r="O14" s="17" t="s">
        <v>368</v>
      </c>
      <c r="P14" s="17">
        <v>24</v>
      </c>
      <c r="Q14" s="17" t="s">
        <v>378</v>
      </c>
      <c r="R14" s="17">
        <v>3</v>
      </c>
    </row>
    <row r="15" spans="2:18" ht="144" x14ac:dyDescent="0.3">
      <c r="C15" s="17" t="s">
        <v>282</v>
      </c>
      <c r="D15" s="17">
        <v>1</v>
      </c>
      <c r="E15" s="17" t="s">
        <v>277</v>
      </c>
      <c r="F15" s="17">
        <v>16</v>
      </c>
      <c r="G15" s="17" t="s">
        <v>310</v>
      </c>
      <c r="H15" s="17">
        <v>4</v>
      </c>
      <c r="K15" s="17" t="s">
        <v>340</v>
      </c>
      <c r="L15" s="17">
        <v>1</v>
      </c>
      <c r="M15" s="17" t="s">
        <v>356</v>
      </c>
      <c r="N15" s="17">
        <v>1</v>
      </c>
      <c r="O15" s="17" t="s">
        <v>369</v>
      </c>
      <c r="P15" s="17">
        <v>1</v>
      </c>
      <c r="Q15" s="17" t="s">
        <v>379</v>
      </c>
      <c r="R15" s="17">
        <v>1</v>
      </c>
    </row>
    <row r="16" spans="2:18" ht="86.4" x14ac:dyDescent="0.3">
      <c r="C16" s="17" t="s">
        <v>283</v>
      </c>
      <c r="D16" s="17">
        <v>1</v>
      </c>
      <c r="E16" s="17" t="s">
        <v>295</v>
      </c>
      <c r="F16" s="17">
        <v>5</v>
      </c>
      <c r="G16" s="17" t="s">
        <v>311</v>
      </c>
      <c r="H16" s="17">
        <v>1</v>
      </c>
      <c r="K16" s="17" t="s">
        <v>341</v>
      </c>
      <c r="L16" s="17">
        <v>1</v>
      </c>
      <c r="M16" s="17" t="s">
        <v>357</v>
      </c>
      <c r="N16" s="17">
        <v>2</v>
      </c>
      <c r="Q16" s="17" t="s">
        <v>380</v>
      </c>
      <c r="R16" s="17">
        <v>1</v>
      </c>
    </row>
    <row r="17" spans="3:18" ht="86.4" x14ac:dyDescent="0.3">
      <c r="C17" s="17" t="s">
        <v>284</v>
      </c>
      <c r="D17" s="17">
        <v>1</v>
      </c>
      <c r="E17" s="17" t="s">
        <v>296</v>
      </c>
      <c r="F17" s="17">
        <v>2</v>
      </c>
      <c r="G17" s="17" t="s">
        <v>312</v>
      </c>
      <c r="H17" s="17">
        <v>2</v>
      </c>
      <c r="K17" s="17" t="s">
        <v>342</v>
      </c>
      <c r="L17" s="17">
        <v>1</v>
      </c>
      <c r="M17" s="17" t="s">
        <v>358</v>
      </c>
      <c r="N17" s="17">
        <v>1</v>
      </c>
      <c r="Q17" s="17" t="s">
        <v>381</v>
      </c>
      <c r="R17" s="17">
        <v>1</v>
      </c>
    </row>
    <row r="18" spans="3:18" ht="172.8" x14ac:dyDescent="0.3">
      <c r="C18" s="17" t="s">
        <v>285</v>
      </c>
      <c r="D18" s="17">
        <v>1</v>
      </c>
      <c r="E18" s="17" t="s">
        <v>297</v>
      </c>
      <c r="F18" s="17">
        <v>1</v>
      </c>
      <c r="G18" s="17" t="s">
        <v>313</v>
      </c>
      <c r="H18" s="17">
        <v>3</v>
      </c>
      <c r="K18" s="17" t="s">
        <v>343</v>
      </c>
      <c r="L18" s="17">
        <v>1</v>
      </c>
      <c r="M18" s="17" t="s">
        <v>359</v>
      </c>
      <c r="N18" s="17">
        <v>2</v>
      </c>
      <c r="Q18" s="17" t="s">
        <v>382</v>
      </c>
      <c r="R18" s="17">
        <v>1</v>
      </c>
    </row>
    <row r="19" spans="3:18" ht="86.4" x14ac:dyDescent="0.3">
      <c r="E19" s="17" t="s">
        <v>298</v>
      </c>
      <c r="F19" s="17">
        <v>1</v>
      </c>
      <c r="G19" s="17" t="s">
        <v>314</v>
      </c>
      <c r="H19" s="17">
        <v>1</v>
      </c>
      <c r="K19" s="17" t="s">
        <v>344</v>
      </c>
      <c r="L19" s="17">
        <v>1</v>
      </c>
      <c r="Q19" s="17" t="s">
        <v>383</v>
      </c>
      <c r="R19" s="17">
        <v>2</v>
      </c>
    </row>
    <row r="20" spans="3:18" ht="86.4" x14ac:dyDescent="0.3">
      <c r="E20" s="17" t="s">
        <v>299</v>
      </c>
      <c r="F20" s="17">
        <v>2</v>
      </c>
      <c r="G20" s="17" t="s">
        <v>315</v>
      </c>
      <c r="H20" s="17">
        <v>2</v>
      </c>
      <c r="K20" s="17" t="s">
        <v>345</v>
      </c>
      <c r="L20" s="17">
        <v>1</v>
      </c>
      <c r="Q20" s="17" t="s">
        <v>282</v>
      </c>
      <c r="R20" s="17">
        <v>2</v>
      </c>
    </row>
    <row r="21" spans="3:18" ht="144" x14ac:dyDescent="0.3">
      <c r="E21" s="17" t="s">
        <v>300</v>
      </c>
      <c r="F21" s="17">
        <v>2</v>
      </c>
      <c r="G21" s="17" t="s">
        <v>316</v>
      </c>
      <c r="H21" s="17">
        <v>1</v>
      </c>
      <c r="K21" s="17" t="s">
        <v>346</v>
      </c>
      <c r="L21" s="17">
        <v>1</v>
      </c>
      <c r="Q21" s="17" t="s">
        <v>384</v>
      </c>
      <c r="R21" s="17">
        <v>1</v>
      </c>
    </row>
    <row r="22" spans="3:18" ht="115.2" x14ac:dyDescent="0.3">
      <c r="G22" s="17" t="s">
        <v>317</v>
      </c>
      <c r="H22" s="17">
        <v>1</v>
      </c>
      <c r="K22" s="17" t="s">
        <v>347</v>
      </c>
      <c r="L22" s="17">
        <v>1</v>
      </c>
      <c r="Q22" s="17" t="s">
        <v>385</v>
      </c>
      <c r="R22" s="17">
        <v>2</v>
      </c>
    </row>
    <row r="23" spans="3:18" ht="100.8" x14ac:dyDescent="0.3">
      <c r="G23" s="17" t="s">
        <v>318</v>
      </c>
      <c r="H23" s="17">
        <v>1</v>
      </c>
      <c r="Q23" s="17" t="s">
        <v>386</v>
      </c>
      <c r="R23" s="17">
        <v>1</v>
      </c>
    </row>
    <row r="24" spans="3:18" ht="115.2" x14ac:dyDescent="0.3">
      <c r="G24" s="17" t="s">
        <v>319</v>
      </c>
      <c r="H24" s="17">
        <v>1</v>
      </c>
      <c r="Q24" s="17" t="s">
        <v>387</v>
      </c>
      <c r="R24" s="17">
        <v>1</v>
      </c>
    </row>
    <row r="25" spans="3:18" ht="86.4" x14ac:dyDescent="0.3">
      <c r="G25" s="17" t="s">
        <v>320</v>
      </c>
      <c r="H25" s="17">
        <v>1</v>
      </c>
      <c r="Q25" s="17" t="s">
        <v>388</v>
      </c>
      <c r="R25" s="17">
        <v>1</v>
      </c>
    </row>
    <row r="26" spans="3:18" ht="129.6" x14ac:dyDescent="0.3">
      <c r="G26" s="17" t="s">
        <v>321</v>
      </c>
      <c r="H26" s="17">
        <v>1</v>
      </c>
      <c r="Q26" s="17" t="s">
        <v>389</v>
      </c>
      <c r="R26" s="17">
        <v>1</v>
      </c>
    </row>
    <row r="27" spans="3:18" ht="100.8" x14ac:dyDescent="0.3">
      <c r="Q27" s="17" t="s">
        <v>390</v>
      </c>
      <c r="R27" s="17">
        <v>1</v>
      </c>
    </row>
    <row r="28" spans="3:18" ht="201.6" x14ac:dyDescent="0.3">
      <c r="Q28" s="17" t="s">
        <v>391</v>
      </c>
      <c r="R28" s="17">
        <v>1</v>
      </c>
    </row>
    <row r="29" spans="3:18" ht="72" x14ac:dyDescent="0.3">
      <c r="Q29" s="17" t="s">
        <v>392</v>
      </c>
      <c r="R29" s="17">
        <v>1</v>
      </c>
    </row>
    <row r="30" spans="3:18" ht="115.2" x14ac:dyDescent="0.3">
      <c r="Q30" s="17" t="s">
        <v>393</v>
      </c>
      <c r="R30" s="17">
        <v>1</v>
      </c>
    </row>
    <row r="31" spans="3:18" ht="57.6" x14ac:dyDescent="0.3">
      <c r="Q31" s="17" t="s">
        <v>394</v>
      </c>
      <c r="R31" s="17">
        <v>1</v>
      </c>
    </row>
    <row r="32" spans="3:18" ht="158.4" x14ac:dyDescent="0.3">
      <c r="Q32" s="17" t="s">
        <v>395</v>
      </c>
      <c r="R32" s="17">
        <v>1</v>
      </c>
    </row>
  </sheetData>
  <mergeCells count="6">
    <mergeCell ref="B2:B4"/>
    <mergeCell ref="C2:R3"/>
    <mergeCell ref="C4:F4"/>
    <mergeCell ref="G4:J4"/>
    <mergeCell ref="K4:P4"/>
    <mergeCell ref="Q4:R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16</vt:i4>
      </vt:variant>
      <vt:variant>
        <vt:lpstr>Named Ranges</vt:lpstr>
      </vt:variant>
      <vt:variant>
        <vt:i4>3</vt:i4>
      </vt:variant>
    </vt:vector>
  </HeadingPairs>
  <TitlesOfParts>
    <vt:vector size="19" baseType="lpstr">
      <vt:lpstr>Figure9 (MP)-Figure 5.3(Thesis)</vt:lpstr>
      <vt:lpstr>Sheet2</vt:lpstr>
      <vt:lpstr>Viewpointcount</vt:lpstr>
      <vt:lpstr>Sheet3</vt:lpstr>
      <vt:lpstr>Sheet4</vt:lpstr>
      <vt:lpstr>Viewp MP-Table7 Thesis Table5.2</vt:lpstr>
      <vt:lpstr>Viewpoints (2)</vt:lpstr>
      <vt:lpstr>CountofQuantification</vt:lpstr>
      <vt:lpstr>CountofHeterogeneity</vt:lpstr>
      <vt:lpstr>CountofUncertainty</vt:lpstr>
      <vt:lpstr>CountofDynamics</vt:lpstr>
      <vt:lpstr>CountofLimitations</vt:lpstr>
      <vt:lpstr>By Keydriver</vt:lpstr>
      <vt:lpstr>DriView(MP Fig10a ThesFig 5.4a)</vt:lpstr>
      <vt:lpstr>DriAtt(MP Fig10b ThesFig 5.4b)</vt:lpstr>
      <vt:lpstr>Chall (MP Tab8 ThesisTab5.3)</vt:lpstr>
      <vt:lpstr>Sheet2!Offset</vt:lpstr>
      <vt:lpstr>Offset</vt:lpstr>
      <vt:lpstr>Viewpointcount!PointTmp</vt:lpstr>
    </vt:vector>
  </TitlesOfParts>
  <Company>Thales Nederland B.V.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Gisela</dc:creator>
  <cp:lastModifiedBy>Garza Morales, Gisela (UT-ET)</cp:lastModifiedBy>
  <dcterms:created xsi:type="dcterms:W3CDTF">2022-04-29T13:46:57Z</dcterms:created>
  <dcterms:modified xsi:type="dcterms:W3CDTF">2024-12-20T08:10:00Z</dcterms:modified>
</cp:coreProperties>
</file>